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bmp" ContentType="image/bmp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codeName="ThisWorkbook"/>
  <bookViews>
    <workbookView xWindow="0" yWindow="0" windowWidth="21840" windowHeight="12255"/>
  </bookViews>
  <sheets>
    <sheet name="修正资料" sheetId="1" r:id="rId1"/>
    <sheet name="统计表" sheetId="5" r:id="rId2"/>
    <sheet name="不良项目" sheetId="2" r:id="rId3"/>
    <sheet name="作成方法" sheetId="4" r:id="rId4"/>
    <sheet name="高精度尺寸" sheetId="6" r:id="rId5"/>
  </sheets>
  <definedNames>
    <definedName name="___CE22" hidden="1">{"'便別販売状況【南１９条】  (2)'!$AC$9"}</definedName>
    <definedName name="_Dist_Values" hidden="1">#N/A</definedName>
    <definedName name="_Fill" hidden="1">#REF!</definedName>
    <definedName name="_Key1" hidden="1">#REF!</definedName>
    <definedName name="_Key2" hidden="1">#REF!</definedName>
    <definedName name="_Order1" hidden="1">255</definedName>
    <definedName name="_Order2" hidden="1">255</definedName>
    <definedName name="_Sort" hidden="1">#REF!</definedName>
    <definedName name="aa" hidden="1">{#N/A,#N/A,FALSE,"総合BS";#N/A,#N/A,FALSE,"総合PL"}</definedName>
    <definedName name="ABC" hidden="1">{#N/A,#N/A,FALSE,"総合BS";#N/A,#N/A,FALSE,"総合PL"}</definedName>
    <definedName name="ABCD" hidden="1">{#N/A,#N/A,FALSE,"総合BS";#N/A,#N/A,FALSE,"総合PL"}</definedName>
    <definedName name="AC・DC" hidden="1">{#N/A,#N/A,FALSE,"総合BS";#N/A,#N/A,FALSE,"総合PL"}</definedName>
    <definedName name="AKAHY" hidden="1">{#N/A,#N/A,FALSE,"総合BS";#N/A,#N/A,FALSE,"総合PL"}</definedName>
    <definedName name="ASDF" hidden="1">{#N/A,#N/A,FALSE,"総合BS";#N/A,#N/A,FALSE,"総合PL"}</definedName>
    <definedName name="BC" hidden="1">{"'便別販売状況【南１９条】  (2)'!$AC$9"}</definedName>
    <definedName name="BCランク" hidden="1">{"'便別販売状況【南１９条】  (2)'!$AC$9"}</definedName>
    <definedName name="CC" hidden="1">{"'便別販売状況【南１９条】  (2)'!$AC$9"}</definedName>
    <definedName name="ｃｄ" hidden="1">{"'便別販売状況【南１９条】  (2)'!$AC$9"}</definedName>
    <definedName name="CVREF2" hidden="1">{"'便別販売状況【南１９条】  (2)'!$AC$9"}</definedName>
    <definedName name="D3E" hidden="1">{"'便別販売状況【南１９条】  (2)'!$AC$9"}</definedName>
    <definedName name="D3EWD3W" hidden="1">{"'便別販売状況【南１９条】  (2)'!$AC$9"}</definedName>
    <definedName name="DD" hidden="1">{"'便別販売状況【南１９条】  (2)'!$AC$9"}</definedName>
    <definedName name="DWED3W" hidden="1">{"'便別販売状況【南１９条】  (2)'!$AC$9"}</definedName>
    <definedName name="Ｆ４えＦ" hidden="1">{"'便別販売状況【南１９条】  (2)'!$AC$9"}</definedName>
    <definedName name="ＦれＷＦ" hidden="1">{"'便別販売状況【南１９条】  (2)'!$AC$9"}</definedName>
    <definedName name="ｈ" hidden="1">{"'便別販売状況【南１９条】  (2)'!$AC$9"}</definedName>
    <definedName name="hhh" hidden="1">{#N/A,#N/A,FALSE,"総合BS";#N/A,#N/A,FALSE,"総合PL"}</definedName>
    <definedName name="HTML_CodePage" hidden="1">932</definedName>
    <definedName name="HTML_Control" hidden="1">{"'便別販売状況【南１９条】  (2)'!$AC$9"}</definedName>
    <definedName name="HTML_Description" hidden="1">""</definedName>
    <definedName name="HTML_Email" hidden="1">""</definedName>
    <definedName name="HTML_Header" hidden="1">"便別販売状況【南１９条】  (2)"</definedName>
    <definedName name="HTML_LastUpdate" hidden="1">"00/10/14"</definedName>
    <definedName name="HTML_LineAfter" hidden="1">FALSE</definedName>
    <definedName name="HTML_LineBefore" hidden="1">FALSE</definedName>
    <definedName name="HTML_Name" hidden="1">"SEJ"</definedName>
    <definedName name="HTML_OBDlg2" hidden="1">TRUE</definedName>
    <definedName name="HTML_OBDlg4" hidden="1">TRUE</definedName>
    <definedName name="HTML_OS" hidden="1">0</definedName>
    <definedName name="HTML_PathFile" hidden="1">"C:\windows\ﾃﾞｽｸﾄｯﾌﾟ\My Documents\MyHTML.htm"</definedName>
    <definedName name="HTML_Title" hidden="1">"新弁当の取組み【１０・から】"</definedName>
    <definedName name="KFS見直し" hidden="1">{"'便別販売状況【南１９条】  (2)'!$AC$9"}</definedName>
    <definedName name="ｋｋ" hidden="1">{#N/A,#N/A,FALSE,"総合BS";#N/A,#N/A,FALSE,"総合PL"}</definedName>
    <definedName name="LLL" hidden="1">{#N/A,#N/A,FALSE,"総合BS";#N/A,#N/A,FALSE,"総合PL"}</definedName>
    <definedName name="MMM" hidden="1">{#N/A,#N/A,FALSE,"総合BS";#N/A,#N/A,FALSE,"総合PL"}</definedName>
    <definedName name="nn" hidden="1">{#N/A,#N/A,FALSE,"総合BS";#N/A,#N/A,FALSE,"総合PL"}</definedName>
    <definedName name="_xlnm.Print_Area" localSheetId="0">修正资料!$B$1:$P$1164</definedName>
    <definedName name="QQ" hidden="1">{#N/A,#N/A,FALSE,"総合BS";#N/A,#N/A,FALSE,"総合PL"}</definedName>
    <definedName name="QQQ" hidden="1">{#N/A,#N/A,FALSE,"総合BS";#N/A,#N/A,FALSE,"総合PL"}</definedName>
    <definedName name="ｓｄｆ" hidden="1">{"'便別販売状況【南１９条】  (2)'!$AC$9"}</definedName>
    <definedName name="simoki" hidden="1">{#N/A,#N/A,FALSE,"総合BS";#N/A,#N/A,FALSE,"総合PL"}</definedName>
    <definedName name="t" hidden="1">{"'便別販売状況【南１９条】  (2)'!$AC$9"}</definedName>
    <definedName name="tt" hidden="1">{"'便別販売状況【南１９条】  (2)'!$AC$9"}</definedName>
    <definedName name="UMEU" hidden="1">{"'便別販売状況【南１９条】  (2)'!$AC$9"}</definedName>
    <definedName name="VIP" hidden="1">{"'便別販売状況【南１９条】  (2)'!$AC$9"}</definedName>
    <definedName name="ｗ" hidden="1">{#N/A,#N/A,FALSE,"総合BS";#N/A,#N/A,FALSE,"総合PL"}</definedName>
    <definedName name="wrn.ZZ." hidden="1">{#N/A,#N/A,FALSE,"総合BS";#N/A,#N/A,FALSE,"総合PL"}</definedName>
    <definedName name="www" hidden="1">{#N/A,#N/A,FALSE,"総合BS";#N/A,#N/A,FALSE,"総合PL"}</definedName>
    <definedName name="wwww" hidden="1">{#N/A,#N/A,FALSE,"総合BS";#N/A,#N/A,FALSE,"総合PL"}</definedName>
    <definedName name="XE2D" hidden="1">{"'便別販売状況【南１９条】  (2)'!$AC$9"}</definedName>
    <definedName name="XE2D2" hidden="1">{"'便別販売状況【南１９条】  (2)'!$AC$9"}</definedName>
    <definedName name="ZV" hidden="1">{"'便別販売状況【南１９条】  (2)'!$AC$9"}</definedName>
    <definedName name="ｚｘ" hidden="1">{"'便別販売状況【南１９条】  (2)'!$AC$9"}</definedName>
    <definedName name="ZY" hidden="1">{"'便別販売状況【南１９条】  (2)'!$AC$9"}</definedName>
    <definedName name="ZZZ" hidden="1">{#N/A,#N/A,FALSE,"総合BS";#N/A,#N/A,FALSE,"総合PL"}</definedName>
    <definedName name="あああ" hidden="1">{#N/A,#N/A,FALSE,"総合BS";#N/A,#N/A,FALSE,"総合PL"}</definedName>
    <definedName name="え２4F2F" hidden="1">{"'便別販売状況【南１９条】  (2)'!$AC$9"}</definedName>
    <definedName name="えＦ４３え" hidden="1">{"'便別販売状況【南１９条】  (2)'!$AC$9"}</definedName>
    <definedName name="おでんIEC対応" hidden="1">{"'便別販売状況【南１９条】  (2)'!$AC$9"}</definedName>
    <definedName name="おでん鍋KFS見直" hidden="1">{"'便別販売状況【南１９条】  (2)'!$AC$9"}</definedName>
    <definedName name="おでん鍋KFS見直し" hidden="1">{"'便別販売状況【南１９条】  (2)'!$AC$9"}</definedName>
    <definedName name="ｺｽﾄ比較まとめ" hidden="1">{"'便別販売状況【南１９条】  (2)'!$AC$9"}</definedName>
    <definedName name="スープウォーマー" hidden="1">{"'便別販売状況【南１９条】  (2)'!$AC$9"}</definedName>
    <definedName name="で" hidden="1">{"'便別販売状況【南１９条】  (2)'!$AC$9"}</definedName>
    <definedName name="ネスター向け" hidden="1">{"'便別販売状況【南１９条】  (2)'!$AC$9"}</definedName>
    <definedName name="んＮ" hidden="1">{#N/A,#N/A,FALSE,"総合BS";#N/A,#N/A,FALSE,"総合PL"}</definedName>
    <definedName name="保温釜アイテム" hidden="1">{"'便別販売状況【南１９条】  (2)'!$AC$9"}</definedName>
    <definedName name="不良金額比率" hidden="1">{#N/A,#N/A,FALSE,"総合BS";#N/A,#N/A,FALSE,"総合PL"}</definedName>
    <definedName name="過去のﾄﾗ" hidden="1">{#N/A,#N/A,FALSE,"総合BS";#N/A,#N/A,FALSE,"総合PL"}</definedName>
    <definedName name="加熱コイルのシリコンレス化" hidden="1">{"'便別販売状況【南１９条】  (2)'!$AC$9"}</definedName>
    <definedName name="数字貼り付け" hidden="1">{#N/A,#N/A,FALSE,"総合BS";#N/A,#N/A,FALSE,"総合PL"}</definedName>
    <definedName name="下期" hidden="1">{#N/A,#N/A,FALSE,"総合BS";#N/A,#N/A,FALSE,"総合PL"}</definedName>
    <definedName name="下期２" hidden="1">{#N/A,#N/A,FALSE,"総合BS";#N/A,#N/A,FALSE,"総合PL"}</definedName>
    <definedName name="下期３" hidden="1">{#N/A,#N/A,FALSE,"総合BS";#N/A,#N/A,FALSE,"総合PL"}</definedName>
    <definedName name="下期A" hidden="1">{#N/A,#N/A,FALSE,"総合BS";#N/A,#N/A,FALSE,"総合PL"}</definedName>
    <definedName name="下期指標" hidden="1">{#N/A,#N/A,FALSE,"総合BS";#N/A,#N/A,FALSE,"総合PL"}</definedName>
    <definedName name="詳細" hidden="1">{"'便別販売状況【南１９条】  (2)'!$AC$9"}</definedName>
    <definedName name="新蒸着" hidden="1">{"'便別販売状況【南１９条】  (2)'!$AC$9"}</definedName>
    <definedName name="真空ﾎﾟﾝﾌﾟ" hidden="1">{"'便別販売状況【南１９条】  (2)'!$AC$9"}</definedName>
    <definedName name="真空ﾎﾟﾝﾌﾟKFS0709" hidden="1">{"'便別販売状況【南１９条】  (2)'!$AC$9"}</definedName>
    <definedName name="真空ポンプスケジュール081029" hidden="1">{"'便別販売状況【南１９条】  (2)'!$AC$9"}</definedName>
    <definedName name="製造固定費" hidden="1">{"'便別販売状況【南１９条】  (2)'!$AC$9"}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18" i="6" l="1"/>
  <c r="J18" i="6"/>
  <c r="F18" i="6"/>
  <c r="L17" i="6"/>
  <c r="J17" i="6"/>
  <c r="F17" i="6"/>
  <c r="L12" i="6"/>
  <c r="J12" i="6"/>
  <c r="F12" i="6"/>
  <c r="L11" i="6"/>
  <c r="J11" i="6"/>
  <c r="F11" i="6"/>
  <c r="L6" i="6"/>
  <c r="J6" i="6"/>
  <c r="F6" i="6"/>
  <c r="L5" i="6"/>
  <c r="J5" i="6"/>
  <c r="F5" i="6"/>
  <c r="N10" i="5"/>
  <c r="E10" i="5"/>
  <c r="D10" i="5"/>
  <c r="N9" i="5"/>
  <c r="E9" i="5"/>
  <c r="D9" i="5"/>
  <c r="N8" i="5"/>
  <c r="E8" i="5"/>
  <c r="D8" i="5"/>
  <c r="N7" i="5"/>
  <c r="E7" i="5"/>
  <c r="D7" i="5"/>
  <c r="N6" i="5"/>
  <c r="E6" i="5"/>
  <c r="D6" i="5"/>
  <c r="N5" i="5"/>
  <c r="E5" i="5"/>
  <c r="D5" i="5"/>
  <c r="N4" i="5"/>
  <c r="Q1163" i="1"/>
  <c r="Q1162" i="1"/>
  <c r="Q1161" i="1"/>
  <c r="Q1160" i="1"/>
  <c r="Q1159" i="1"/>
  <c r="Q1158" i="1"/>
  <c r="Q1157" i="1"/>
  <c r="Q1156" i="1"/>
  <c r="Q1155" i="1"/>
  <c r="Q1154" i="1"/>
  <c r="Q1153" i="1"/>
  <c r="Q1152" i="1"/>
  <c r="Q1151" i="1"/>
  <c r="Q1150" i="1"/>
  <c r="Q1149" i="1"/>
  <c r="Q1148" i="1"/>
  <c r="Q1147" i="1"/>
  <c r="Q1146" i="1"/>
  <c r="Q1145" i="1"/>
  <c r="Q1144" i="1"/>
  <c r="Q1143" i="1"/>
  <c r="Q1142" i="1"/>
  <c r="Q1141" i="1"/>
  <c r="Q1140" i="1"/>
  <c r="Q1139" i="1"/>
  <c r="Q1138" i="1"/>
  <c r="Q1137" i="1"/>
  <c r="Q1136" i="1"/>
  <c r="Q1135" i="1"/>
  <c r="Q1134" i="1"/>
  <c r="Q1133" i="1"/>
  <c r="Q1132" i="1"/>
  <c r="Q1131" i="1"/>
  <c r="Q1130" i="1"/>
  <c r="Q1129" i="1"/>
  <c r="Q1128" i="1"/>
  <c r="Q1127" i="1"/>
  <c r="Q1126" i="1"/>
  <c r="Q1125" i="1"/>
  <c r="Q1124" i="1"/>
  <c r="Q1123" i="1"/>
  <c r="Q1122" i="1"/>
  <c r="Q1121" i="1"/>
  <c r="Q1120" i="1"/>
  <c r="Q1119" i="1"/>
  <c r="Q1118" i="1"/>
  <c r="Q1117" i="1"/>
  <c r="Q1116" i="1"/>
  <c r="Q1115" i="1"/>
  <c r="Q1114" i="1"/>
  <c r="Q1113" i="1"/>
  <c r="Q1112" i="1"/>
  <c r="Q1111" i="1"/>
  <c r="Q1110" i="1"/>
  <c r="Q1109" i="1"/>
  <c r="Q1108" i="1"/>
  <c r="Q1107" i="1"/>
  <c r="Q1106" i="1"/>
  <c r="Q1105" i="1"/>
  <c r="Q1104" i="1"/>
  <c r="Q1103" i="1"/>
  <c r="Q1102" i="1"/>
  <c r="Q1101" i="1"/>
  <c r="Q1100" i="1"/>
  <c r="Q1099" i="1"/>
  <c r="Q1098" i="1"/>
  <c r="Q1093" i="1"/>
  <c r="Q1092" i="1"/>
  <c r="Q1091" i="1"/>
  <c r="Q1090" i="1"/>
  <c r="Q1089" i="1"/>
  <c r="Q1088" i="1"/>
  <c r="Q1087" i="1"/>
  <c r="Q1086" i="1"/>
  <c r="Q1085" i="1"/>
  <c r="Q1084" i="1"/>
  <c r="Q1083" i="1"/>
  <c r="Q1082" i="1"/>
  <c r="Q1081" i="1"/>
  <c r="Q1080" i="1"/>
  <c r="Q1079" i="1"/>
  <c r="Q1078" i="1"/>
  <c r="Q1077" i="1"/>
  <c r="Q1076" i="1"/>
  <c r="Q1075" i="1"/>
  <c r="Q1074" i="1"/>
  <c r="Q1073" i="1"/>
  <c r="Q1072" i="1"/>
  <c r="Q1071" i="1"/>
  <c r="Q1070" i="1"/>
  <c r="Q1069" i="1"/>
  <c r="Q1068" i="1"/>
  <c r="Q1067" i="1"/>
  <c r="Q1066" i="1"/>
  <c r="Q1065" i="1"/>
  <c r="Q1064" i="1"/>
  <c r="Q1063" i="1"/>
  <c r="Q1062" i="1"/>
  <c r="Q1061" i="1"/>
  <c r="Q1060" i="1"/>
  <c r="Q1059" i="1"/>
  <c r="Q1058" i="1"/>
  <c r="Q1057" i="1"/>
  <c r="Q1056" i="1"/>
  <c r="Q1055" i="1"/>
  <c r="Q1054" i="1"/>
  <c r="Q1053" i="1"/>
  <c r="Q1052" i="1"/>
  <c r="Q1051" i="1"/>
  <c r="Q1050" i="1"/>
  <c r="Q1049" i="1"/>
  <c r="Q1048" i="1"/>
  <c r="Q1047" i="1"/>
  <c r="Q1046" i="1"/>
  <c r="Q1045" i="1"/>
  <c r="Q1044" i="1"/>
  <c r="Q1043" i="1"/>
  <c r="Q1042" i="1"/>
  <c r="Q1041" i="1"/>
  <c r="Q1040" i="1"/>
  <c r="Q1039" i="1"/>
  <c r="Q1038" i="1"/>
  <c r="Q1037" i="1"/>
  <c r="Q1036" i="1"/>
  <c r="Q1035" i="1"/>
  <c r="Q1034" i="1"/>
  <c r="Q1033" i="1"/>
  <c r="Q1032" i="1"/>
  <c r="Q1031" i="1"/>
  <c r="Q1030" i="1"/>
  <c r="Q1029" i="1"/>
  <c r="Q1028" i="1"/>
  <c r="Q1023" i="1"/>
  <c r="Q1022" i="1"/>
  <c r="Q1021" i="1"/>
  <c r="Q1020" i="1"/>
  <c r="Q1019" i="1"/>
  <c r="Q1018" i="1"/>
  <c r="Q1017" i="1"/>
  <c r="Q1016" i="1"/>
  <c r="Q1015" i="1"/>
  <c r="Q1014" i="1"/>
  <c r="Q1013" i="1"/>
  <c r="Q1012" i="1"/>
  <c r="Q1011" i="1"/>
  <c r="Q1010" i="1"/>
  <c r="Q1009" i="1"/>
  <c r="Q1008" i="1"/>
  <c r="Q1007" i="1"/>
  <c r="Q1006" i="1"/>
  <c r="Q1005" i="1"/>
  <c r="Q1004" i="1"/>
  <c r="Q1003" i="1"/>
  <c r="Q1002" i="1"/>
  <c r="Q1001" i="1"/>
  <c r="Q1000" i="1"/>
  <c r="Q999" i="1"/>
  <c r="Q998" i="1"/>
  <c r="Q997" i="1"/>
  <c r="Q996" i="1"/>
  <c r="Q995" i="1"/>
  <c r="Q994" i="1"/>
  <c r="Q993" i="1"/>
  <c r="Q992" i="1"/>
  <c r="Q991" i="1"/>
  <c r="Q990" i="1"/>
  <c r="Q989" i="1"/>
  <c r="Q988" i="1"/>
  <c r="Q987" i="1"/>
  <c r="Q986" i="1"/>
  <c r="Q985" i="1"/>
  <c r="Q984" i="1"/>
  <c r="Q983" i="1"/>
  <c r="Q982" i="1"/>
  <c r="Q981" i="1"/>
  <c r="Q980" i="1"/>
  <c r="Q979" i="1"/>
  <c r="Q978" i="1"/>
  <c r="Q977" i="1"/>
  <c r="Q976" i="1"/>
  <c r="Q975" i="1"/>
  <c r="Q974" i="1"/>
  <c r="Q973" i="1"/>
  <c r="Q972" i="1"/>
  <c r="Q971" i="1"/>
  <c r="Q970" i="1"/>
  <c r="Q969" i="1"/>
  <c r="Q968" i="1"/>
  <c r="Q967" i="1"/>
  <c r="Q966" i="1"/>
  <c r="Q965" i="1"/>
  <c r="Q964" i="1"/>
  <c r="Q963" i="1"/>
  <c r="Q962" i="1"/>
  <c r="Q961" i="1"/>
  <c r="Q960" i="1"/>
  <c r="Q959" i="1"/>
  <c r="Q958" i="1"/>
  <c r="Q953" i="1"/>
  <c r="Q952" i="1"/>
  <c r="Q951" i="1"/>
  <c r="Q950" i="1"/>
  <c r="Q949" i="1"/>
  <c r="Q948" i="1"/>
  <c r="Q947" i="1"/>
  <c r="Q946" i="1"/>
  <c r="Q945" i="1"/>
  <c r="Q944" i="1"/>
  <c r="Q943" i="1"/>
  <c r="Q942" i="1"/>
  <c r="Q941" i="1"/>
  <c r="Q940" i="1"/>
  <c r="Q939" i="1"/>
  <c r="Q938" i="1"/>
  <c r="Q937" i="1"/>
  <c r="Q936" i="1"/>
  <c r="Q935" i="1"/>
  <c r="Q934" i="1"/>
  <c r="Q933" i="1"/>
  <c r="Q932" i="1"/>
  <c r="Q931" i="1"/>
  <c r="Q930" i="1"/>
  <c r="Q929" i="1"/>
  <c r="Q928" i="1"/>
  <c r="Q927" i="1"/>
  <c r="Q926" i="1"/>
  <c r="Q925" i="1"/>
  <c r="Q924" i="1"/>
  <c r="Q923" i="1"/>
  <c r="Q922" i="1"/>
  <c r="Q921" i="1"/>
  <c r="Q920" i="1"/>
  <c r="Q919" i="1"/>
  <c r="Q918" i="1"/>
  <c r="Q917" i="1"/>
  <c r="Q916" i="1"/>
  <c r="Q915" i="1"/>
  <c r="Q914" i="1"/>
  <c r="Q913" i="1"/>
  <c r="Q912" i="1"/>
  <c r="Q911" i="1"/>
  <c r="Q910" i="1"/>
  <c r="Q909" i="1"/>
  <c r="Q908" i="1"/>
  <c r="Q907" i="1"/>
  <c r="Q906" i="1"/>
  <c r="Q905" i="1"/>
  <c r="Q904" i="1"/>
  <c r="Q903" i="1"/>
  <c r="Q902" i="1"/>
  <c r="Q901" i="1"/>
  <c r="Q900" i="1"/>
  <c r="Q899" i="1"/>
  <c r="Q898" i="1"/>
  <c r="Q897" i="1"/>
  <c r="Q896" i="1"/>
  <c r="Q895" i="1"/>
  <c r="Q894" i="1"/>
  <c r="Q893" i="1"/>
  <c r="Q892" i="1"/>
  <c r="Q891" i="1"/>
  <c r="Q890" i="1"/>
  <c r="Q889" i="1"/>
  <c r="Q888" i="1"/>
  <c r="Q883" i="1"/>
  <c r="Q882" i="1"/>
  <c r="Q881" i="1"/>
  <c r="Q880" i="1"/>
  <c r="Q879" i="1"/>
  <c r="Q878" i="1"/>
  <c r="Q877" i="1"/>
  <c r="Q876" i="1"/>
  <c r="Q875" i="1"/>
  <c r="Q874" i="1"/>
  <c r="Q873" i="1"/>
  <c r="Q872" i="1"/>
  <c r="Q871" i="1"/>
  <c r="Q870" i="1"/>
  <c r="Q869" i="1"/>
  <c r="Q868" i="1"/>
  <c r="Q867" i="1"/>
  <c r="Q866" i="1"/>
  <c r="Q865" i="1"/>
  <c r="Q864" i="1"/>
  <c r="Q863" i="1"/>
  <c r="Q862" i="1"/>
  <c r="Q861" i="1"/>
  <c r="Q860" i="1"/>
  <c r="Q859" i="1"/>
  <c r="Q858" i="1"/>
  <c r="Q857" i="1"/>
  <c r="Q856" i="1"/>
  <c r="Q855" i="1"/>
  <c r="Q854" i="1"/>
  <c r="Q853" i="1"/>
  <c r="Q852" i="1"/>
  <c r="Q851" i="1"/>
  <c r="Q850" i="1"/>
  <c r="Q849" i="1"/>
  <c r="Q848" i="1"/>
  <c r="Q847" i="1"/>
  <c r="Q846" i="1"/>
  <c r="Q845" i="1"/>
  <c r="Q844" i="1"/>
  <c r="Q843" i="1"/>
  <c r="Q842" i="1"/>
  <c r="Q841" i="1"/>
  <c r="Q840" i="1"/>
  <c r="Q839" i="1"/>
  <c r="Q838" i="1"/>
  <c r="Q837" i="1"/>
  <c r="Q836" i="1"/>
  <c r="Q835" i="1"/>
  <c r="Q834" i="1"/>
  <c r="Q833" i="1"/>
  <c r="Q832" i="1"/>
  <c r="Q831" i="1"/>
  <c r="Q830" i="1"/>
  <c r="Q829" i="1"/>
  <c r="Q828" i="1"/>
  <c r="Q827" i="1"/>
  <c r="Q826" i="1"/>
  <c r="Q825" i="1"/>
  <c r="Q824" i="1"/>
  <c r="Q823" i="1"/>
  <c r="Q822" i="1"/>
  <c r="Q821" i="1"/>
  <c r="Q820" i="1"/>
  <c r="Q819" i="1"/>
  <c r="Q818" i="1"/>
  <c r="Q813" i="1"/>
  <c r="Q812" i="1"/>
  <c r="Q811" i="1"/>
  <c r="Q810" i="1"/>
  <c r="Q809" i="1"/>
  <c r="Q803" i="1"/>
  <c r="Q802" i="1"/>
  <c r="Q801" i="1"/>
  <c r="Q800" i="1"/>
  <c r="Q799" i="1"/>
  <c r="Q798" i="1"/>
  <c r="Q797" i="1"/>
  <c r="Q796" i="1"/>
  <c r="Q795" i="1"/>
  <c r="Q794" i="1"/>
  <c r="Q793" i="1"/>
  <c r="Q792" i="1"/>
  <c r="Q791" i="1"/>
  <c r="Q790" i="1"/>
  <c r="Q789" i="1"/>
  <c r="Q788" i="1"/>
  <c r="Q787" i="1"/>
  <c r="Q786" i="1"/>
  <c r="Q785" i="1"/>
  <c r="Q784" i="1"/>
  <c r="Q783" i="1"/>
  <c r="Q782" i="1"/>
  <c r="Q781" i="1"/>
  <c r="Q780" i="1"/>
  <c r="Q779" i="1"/>
  <c r="Q778" i="1"/>
  <c r="Q777" i="1"/>
  <c r="Q776" i="1"/>
  <c r="Q775" i="1"/>
  <c r="Q774" i="1"/>
  <c r="Q773" i="1"/>
  <c r="Q772" i="1"/>
  <c r="Q771" i="1"/>
  <c r="Q770" i="1"/>
  <c r="Q769" i="1"/>
  <c r="Q768" i="1"/>
  <c r="Q767" i="1"/>
  <c r="Q766" i="1"/>
  <c r="Q765" i="1"/>
  <c r="Q764" i="1"/>
  <c r="Q763" i="1"/>
  <c r="Q762" i="1"/>
  <c r="Q761" i="1"/>
  <c r="Q760" i="1"/>
  <c r="Q759" i="1"/>
  <c r="Q758" i="1"/>
  <c r="Q757" i="1"/>
  <c r="Q756" i="1"/>
  <c r="Q755" i="1"/>
  <c r="Q754" i="1"/>
  <c r="Q753" i="1"/>
  <c r="Q752" i="1"/>
  <c r="Q751" i="1"/>
  <c r="Q750" i="1"/>
  <c r="Q749" i="1"/>
  <c r="Q748" i="1"/>
  <c r="Q747" i="1"/>
  <c r="Q746" i="1"/>
  <c r="Q745" i="1"/>
  <c r="Q744" i="1"/>
  <c r="Q743" i="1"/>
  <c r="Q738" i="1"/>
  <c r="Q737" i="1"/>
  <c r="Q736" i="1"/>
  <c r="Q735" i="1"/>
  <c r="Q734" i="1"/>
  <c r="Q733" i="1"/>
  <c r="Q727" i="1"/>
  <c r="Q726" i="1"/>
  <c r="Q725" i="1"/>
  <c r="Q724" i="1"/>
  <c r="Q723" i="1"/>
  <c r="Q722" i="1"/>
  <c r="Q721" i="1"/>
  <c r="Q720" i="1"/>
  <c r="Q719" i="1"/>
  <c r="Q718" i="1"/>
  <c r="Q717" i="1"/>
  <c r="Q716" i="1"/>
  <c r="Q715" i="1"/>
  <c r="Q714" i="1"/>
  <c r="Q713" i="1"/>
  <c r="Q712" i="1"/>
  <c r="Q711" i="1"/>
  <c r="Q710" i="1"/>
  <c r="Q709" i="1"/>
  <c r="Q708" i="1"/>
  <c r="Q707" i="1"/>
  <c r="Q706" i="1"/>
  <c r="Q705" i="1"/>
  <c r="Q704" i="1"/>
  <c r="Q703" i="1"/>
  <c r="Q702" i="1"/>
  <c r="Q701" i="1"/>
  <c r="Q700" i="1"/>
  <c r="Q699" i="1"/>
  <c r="Q698" i="1"/>
  <c r="Q697" i="1"/>
  <c r="Q696" i="1"/>
  <c r="Q695" i="1"/>
  <c r="Q694" i="1"/>
  <c r="Q693" i="1"/>
  <c r="Q692" i="1"/>
  <c r="Q691" i="1"/>
  <c r="Q690" i="1"/>
  <c r="Q689" i="1"/>
  <c r="Q688" i="1"/>
  <c r="Q687" i="1"/>
  <c r="Q686" i="1"/>
  <c r="Q685" i="1"/>
  <c r="Q684" i="1"/>
  <c r="Q683" i="1"/>
  <c r="Q682" i="1"/>
  <c r="Q681" i="1"/>
  <c r="Q680" i="1"/>
  <c r="Q679" i="1"/>
  <c r="Q678" i="1"/>
  <c r="Q677" i="1"/>
  <c r="Q676" i="1"/>
  <c r="Q675" i="1"/>
  <c r="Q674" i="1"/>
  <c r="Q673" i="1"/>
  <c r="Q672" i="1"/>
  <c r="Q671" i="1"/>
  <c r="Q670" i="1"/>
  <c r="Q669" i="1"/>
  <c r="Q668" i="1"/>
  <c r="Q663" i="1"/>
  <c r="Q662" i="1"/>
  <c r="Q661" i="1"/>
  <c r="Q660" i="1"/>
  <c r="Q659" i="1"/>
  <c r="Q658" i="1"/>
  <c r="Q657" i="1"/>
  <c r="Q656" i="1"/>
  <c r="Q650" i="1"/>
  <c r="Q649" i="1"/>
  <c r="Q648" i="1"/>
  <c r="Q647" i="1"/>
  <c r="Q646" i="1"/>
  <c r="Q645" i="1"/>
  <c r="Q644" i="1"/>
  <c r="Q643" i="1"/>
  <c r="Q642" i="1"/>
  <c r="Q641" i="1"/>
  <c r="Q640" i="1"/>
  <c r="Q639" i="1"/>
  <c r="Q638" i="1"/>
  <c r="Q637" i="1"/>
  <c r="Q636" i="1"/>
  <c r="Q635" i="1"/>
  <c r="Q634" i="1"/>
  <c r="Q633" i="1"/>
  <c r="Q632" i="1"/>
  <c r="Q631" i="1"/>
  <c r="Q630" i="1"/>
  <c r="Q629" i="1"/>
  <c r="Q628" i="1"/>
  <c r="Q627" i="1"/>
  <c r="Q626" i="1"/>
  <c r="Q625" i="1"/>
  <c r="Q624" i="1"/>
  <c r="Q623" i="1"/>
  <c r="Q622" i="1"/>
  <c r="Q621" i="1"/>
  <c r="Q620" i="1"/>
  <c r="Q619" i="1"/>
  <c r="Q618" i="1"/>
  <c r="Q617" i="1"/>
  <c r="Q616" i="1"/>
  <c r="Q615" i="1"/>
  <c r="Q614" i="1"/>
  <c r="Q613" i="1"/>
  <c r="Q612" i="1"/>
  <c r="Q611" i="1"/>
  <c r="Q610" i="1"/>
  <c r="Q609" i="1"/>
  <c r="Q608" i="1"/>
  <c r="Q607" i="1"/>
  <c r="Q606" i="1"/>
  <c r="Q605" i="1"/>
  <c r="Q604" i="1"/>
  <c r="Q603" i="1"/>
  <c r="Q602" i="1"/>
  <c r="Q601" i="1"/>
  <c r="Q600" i="1"/>
  <c r="Q599" i="1"/>
  <c r="Q598" i="1"/>
  <c r="Q597" i="1"/>
  <c r="Q596" i="1"/>
  <c r="Q595" i="1"/>
  <c r="Q594" i="1"/>
  <c r="Q593" i="1"/>
  <c r="Q588" i="1"/>
  <c r="Q587" i="1"/>
  <c r="Q583" i="1"/>
  <c r="Q582" i="1"/>
  <c r="Q581" i="1"/>
  <c r="Q580" i="1"/>
  <c r="Q579" i="1"/>
  <c r="Q578" i="1"/>
  <c r="Q577" i="1"/>
  <c r="Q576" i="1"/>
  <c r="Q575" i="1"/>
  <c r="Q574" i="1"/>
  <c r="Q573" i="1"/>
  <c r="Q572" i="1"/>
  <c r="Q571" i="1"/>
  <c r="Q570" i="1"/>
  <c r="Q569" i="1"/>
  <c r="Q568" i="1"/>
  <c r="Q567" i="1"/>
  <c r="Q566" i="1"/>
  <c r="Q565" i="1"/>
  <c r="Q564" i="1"/>
  <c r="Q563" i="1"/>
  <c r="Q562" i="1"/>
  <c r="Q561" i="1"/>
  <c r="Q560" i="1"/>
  <c r="Q559" i="1"/>
  <c r="Q558" i="1"/>
  <c r="Q557" i="1"/>
  <c r="Q556" i="1"/>
  <c r="Q555" i="1"/>
  <c r="Q554" i="1"/>
  <c r="Q553" i="1"/>
  <c r="Q552" i="1"/>
  <c r="Q551" i="1"/>
  <c r="Q550" i="1"/>
  <c r="Q549" i="1"/>
  <c r="Q548" i="1"/>
  <c r="Q547" i="1"/>
  <c r="Q546" i="1"/>
  <c r="Q545" i="1"/>
  <c r="Q544" i="1"/>
  <c r="Q543" i="1"/>
  <c r="Q542" i="1"/>
  <c r="Q541" i="1"/>
  <c r="Q540" i="1"/>
  <c r="Q539" i="1"/>
  <c r="Q538" i="1"/>
  <c r="Q537" i="1"/>
  <c r="Q536" i="1"/>
  <c r="Q535" i="1"/>
  <c r="Q534" i="1"/>
  <c r="Q533" i="1"/>
  <c r="Q532" i="1"/>
  <c r="Q531" i="1"/>
  <c r="Q530" i="1"/>
  <c r="Q529" i="1"/>
  <c r="Q528" i="1"/>
  <c r="Q527" i="1"/>
  <c r="Q526" i="1"/>
  <c r="Q525" i="1"/>
  <c r="Q524" i="1"/>
  <c r="Q523" i="1"/>
  <c r="Q522" i="1"/>
  <c r="Q521" i="1"/>
  <c r="Q520" i="1"/>
  <c r="Q515" i="1"/>
  <c r="Q514" i="1"/>
  <c r="Q513" i="1"/>
  <c r="Q512" i="1"/>
  <c r="Q511" i="1"/>
  <c r="Q510" i="1"/>
  <c r="Q509" i="1"/>
  <c r="Q508" i="1"/>
  <c r="Q507" i="1"/>
  <c r="Q506" i="1"/>
  <c r="Q501" i="1"/>
  <c r="Q500" i="1"/>
  <c r="Q499" i="1"/>
  <c r="Q498" i="1"/>
  <c r="Q497" i="1"/>
  <c r="Q496" i="1"/>
  <c r="Q495" i="1"/>
  <c r="Q494" i="1"/>
  <c r="Q493" i="1"/>
  <c r="Q492" i="1"/>
  <c r="Q491" i="1"/>
  <c r="Q490" i="1"/>
  <c r="Q489" i="1"/>
  <c r="Q488" i="1"/>
  <c r="Q487" i="1"/>
  <c r="Q486" i="1"/>
  <c r="Q485" i="1"/>
  <c r="Q484" i="1"/>
  <c r="Q483" i="1"/>
  <c r="Q482" i="1"/>
  <c r="Q481" i="1"/>
  <c r="Q480" i="1"/>
  <c r="Q479" i="1"/>
  <c r="Q478" i="1"/>
  <c r="Q477" i="1"/>
  <c r="Q476" i="1"/>
  <c r="Q475" i="1"/>
  <c r="Q474" i="1"/>
  <c r="Q473" i="1"/>
  <c r="Q472" i="1"/>
  <c r="Q471" i="1"/>
  <c r="Q470" i="1"/>
  <c r="Q469" i="1"/>
  <c r="Q468" i="1"/>
  <c r="Q467" i="1"/>
  <c r="Q466" i="1"/>
  <c r="Q465" i="1"/>
  <c r="Q464" i="1"/>
  <c r="Q463" i="1"/>
  <c r="Q462" i="1"/>
  <c r="Q461" i="1"/>
  <c r="Q460" i="1"/>
  <c r="Q459" i="1"/>
  <c r="Q458" i="1"/>
  <c r="Q457" i="1"/>
  <c r="Q456" i="1"/>
  <c r="Q455" i="1"/>
  <c r="Q454" i="1"/>
  <c r="Q453" i="1"/>
  <c r="Q452" i="1"/>
  <c r="Q451" i="1"/>
  <c r="Q450" i="1"/>
  <c r="Q449" i="1"/>
  <c r="Q448" i="1"/>
  <c r="Q447" i="1"/>
  <c r="Q446" i="1"/>
  <c r="P444" i="1"/>
  <c r="O444" i="1"/>
  <c r="N444" i="1"/>
  <c r="I444" i="1"/>
  <c r="E444" i="1"/>
  <c r="D444" i="1"/>
  <c r="C444" i="1"/>
  <c r="B444" i="1"/>
  <c r="Q443" i="1"/>
  <c r="Q442" i="1"/>
  <c r="Q441" i="1"/>
  <c r="Q440" i="1"/>
  <c r="Q439" i="1"/>
  <c r="Q438" i="1"/>
  <c r="Q437" i="1"/>
  <c r="Q436" i="1"/>
  <c r="Q435" i="1"/>
  <c r="Q434" i="1"/>
  <c r="Q433" i="1"/>
  <c r="Q432" i="1"/>
  <c r="Q431" i="1"/>
  <c r="Q430" i="1"/>
  <c r="Q429" i="1"/>
  <c r="Q428" i="1"/>
  <c r="Q427" i="1"/>
  <c r="Q426" i="1"/>
  <c r="Q425" i="1"/>
  <c r="Q424" i="1"/>
  <c r="Q423" i="1"/>
  <c r="Q422" i="1"/>
  <c r="Q421" i="1"/>
  <c r="Q420" i="1"/>
  <c r="Q419" i="1"/>
  <c r="Q418" i="1"/>
  <c r="Q417" i="1"/>
  <c r="Q416" i="1"/>
  <c r="Q415" i="1"/>
  <c r="Q414" i="1"/>
  <c r="Q413" i="1"/>
  <c r="Q412" i="1"/>
  <c r="Q411" i="1"/>
  <c r="Q410" i="1"/>
  <c r="Q409" i="1"/>
  <c r="Q408" i="1"/>
  <c r="Q407" i="1"/>
  <c r="Q406" i="1"/>
  <c r="Q405" i="1"/>
  <c r="Q404" i="1"/>
  <c r="Q403" i="1"/>
  <c r="Q402" i="1"/>
  <c r="Q401" i="1"/>
  <c r="Q400" i="1"/>
  <c r="Q399" i="1"/>
  <c r="Q398" i="1"/>
  <c r="Q397" i="1"/>
  <c r="Q396" i="1"/>
  <c r="Q395" i="1"/>
  <c r="Q394" i="1"/>
  <c r="Q393" i="1"/>
  <c r="Q392" i="1"/>
  <c r="Q391" i="1"/>
  <c r="Q390" i="1"/>
  <c r="Q389" i="1"/>
  <c r="Q388" i="1"/>
  <c r="Q387" i="1"/>
  <c r="Q386" i="1"/>
  <c r="Q385" i="1"/>
  <c r="Q384" i="1"/>
  <c r="Q383" i="1"/>
  <c r="Q382" i="1"/>
  <c r="Q381" i="1"/>
  <c r="Q380" i="1"/>
  <c r="Q379" i="1"/>
  <c r="Q378" i="1"/>
  <c r="Q377" i="1"/>
  <c r="Q376" i="1"/>
  <c r="P374" i="1"/>
  <c r="O374" i="1"/>
  <c r="N374" i="1"/>
  <c r="I374" i="1"/>
  <c r="E374" i="1"/>
  <c r="D374" i="1"/>
  <c r="C374" i="1"/>
  <c r="B374" i="1"/>
  <c r="Q372" i="1"/>
  <c r="Q371" i="1"/>
  <c r="Q370" i="1"/>
  <c r="Q369" i="1"/>
  <c r="Q368" i="1"/>
  <c r="Q367" i="1"/>
  <c r="Q366" i="1"/>
  <c r="Q365" i="1"/>
  <c r="Q364" i="1"/>
  <c r="Q359" i="1"/>
  <c r="Q358" i="1"/>
  <c r="Q357" i="1"/>
  <c r="Q356" i="1"/>
  <c r="Q355" i="1"/>
  <c r="Q354" i="1"/>
  <c r="Q353" i="1"/>
  <c r="Q351" i="1"/>
  <c r="Q350" i="1"/>
  <c r="Q349" i="1"/>
  <c r="Q348" i="1"/>
  <c r="Q347" i="1"/>
  <c r="Q346" i="1"/>
  <c r="Q345" i="1"/>
  <c r="Q344" i="1"/>
  <c r="Q343" i="1"/>
  <c r="Q342" i="1"/>
  <c r="Q341" i="1"/>
  <c r="Q340" i="1"/>
  <c r="Q339" i="1"/>
  <c r="Q338" i="1"/>
  <c r="Q337" i="1"/>
  <c r="Q336" i="1"/>
  <c r="Q335" i="1"/>
  <c r="Q334" i="1"/>
  <c r="Q333" i="1"/>
  <c r="Q332" i="1"/>
  <c r="Q331" i="1"/>
  <c r="Q330" i="1"/>
  <c r="Q329" i="1"/>
  <c r="Q328" i="1"/>
  <c r="Q327" i="1"/>
  <c r="Q326" i="1"/>
  <c r="Q325" i="1"/>
  <c r="Q324" i="1"/>
  <c r="Q323" i="1"/>
  <c r="Q322" i="1"/>
  <c r="Q321" i="1"/>
  <c r="Q320" i="1"/>
  <c r="Q319" i="1"/>
  <c r="Q318" i="1"/>
  <c r="Q317" i="1"/>
  <c r="Q316" i="1"/>
  <c r="Q315" i="1"/>
  <c r="Q314" i="1"/>
  <c r="Q313" i="1"/>
  <c r="Q312" i="1"/>
  <c r="Q311" i="1"/>
  <c r="Q310" i="1"/>
  <c r="Q309" i="1"/>
  <c r="Q308" i="1"/>
  <c r="Q307" i="1"/>
  <c r="Q306" i="1"/>
  <c r="Q305" i="1"/>
  <c r="Q304" i="1"/>
  <c r="Q303" i="1"/>
  <c r="Q302" i="1"/>
  <c r="P300" i="1"/>
  <c r="O300" i="1"/>
  <c r="N300" i="1"/>
  <c r="I300" i="1"/>
  <c r="E300" i="1"/>
  <c r="D300" i="1"/>
  <c r="C300" i="1"/>
  <c r="B300" i="1"/>
  <c r="Q296" i="1"/>
  <c r="Q295" i="1"/>
  <c r="Q291" i="1"/>
  <c r="Q290" i="1"/>
  <c r="Q289" i="1"/>
  <c r="Q288" i="1"/>
  <c r="Q287" i="1"/>
  <c r="Q286" i="1"/>
  <c r="Q285" i="1"/>
  <c r="Q284" i="1"/>
  <c r="Q283" i="1"/>
  <c r="Q282" i="1"/>
  <c r="Q281" i="1"/>
  <c r="Q280" i="1"/>
  <c r="Q279" i="1"/>
  <c r="Q278" i="1"/>
  <c r="Q277" i="1"/>
  <c r="Q276" i="1"/>
  <c r="Q275" i="1"/>
  <c r="Q274" i="1"/>
  <c r="Q273" i="1"/>
  <c r="Q272" i="1"/>
  <c r="Q271" i="1"/>
  <c r="Q270" i="1"/>
  <c r="Q269" i="1"/>
  <c r="Q268" i="1"/>
  <c r="Q267" i="1"/>
  <c r="Q266" i="1"/>
  <c r="Q265" i="1"/>
  <c r="Q264" i="1"/>
  <c r="Q263" i="1"/>
  <c r="Q262" i="1"/>
  <c r="Q261" i="1"/>
  <c r="Q260" i="1"/>
  <c r="Q259" i="1"/>
  <c r="Q258" i="1"/>
  <c r="Q257" i="1"/>
  <c r="Q256" i="1"/>
  <c r="Q255" i="1"/>
  <c r="Q254" i="1"/>
  <c r="Q253" i="1"/>
  <c r="Q252" i="1"/>
  <c r="Q251" i="1"/>
  <c r="Q250" i="1"/>
  <c r="Q249" i="1"/>
  <c r="Q248" i="1"/>
  <c r="Q247" i="1"/>
  <c r="Q246" i="1"/>
  <c r="Q245" i="1"/>
  <c r="Q244" i="1"/>
  <c r="Q243" i="1"/>
  <c r="Q242" i="1"/>
  <c r="Q241" i="1"/>
  <c r="Q240" i="1"/>
  <c r="Q239" i="1"/>
  <c r="Q238" i="1"/>
  <c r="Q237" i="1"/>
  <c r="Q236" i="1"/>
  <c r="Q235" i="1"/>
  <c r="Q234" i="1"/>
  <c r="Q233" i="1"/>
  <c r="Q232" i="1"/>
  <c r="Q231" i="1"/>
  <c r="Q230" i="1"/>
  <c r="Q229" i="1"/>
  <c r="Q228" i="1"/>
  <c r="P226" i="1"/>
  <c r="O226" i="1"/>
  <c r="N226" i="1"/>
  <c r="I226" i="1"/>
  <c r="E226" i="1"/>
  <c r="D226" i="1"/>
  <c r="C226" i="1"/>
  <c r="B226" i="1"/>
  <c r="Q224" i="1"/>
  <c r="Q223" i="1"/>
  <c r="Q222" i="1"/>
  <c r="Q221" i="1"/>
  <c r="Q220" i="1"/>
  <c r="Q219" i="1"/>
  <c r="Q218" i="1"/>
  <c r="Q217" i="1"/>
  <c r="Q216" i="1"/>
  <c r="Q215" i="1"/>
  <c r="Q214" i="1"/>
  <c r="Q213" i="1"/>
  <c r="Q212" i="1"/>
  <c r="Q211" i="1"/>
  <c r="Q210" i="1"/>
  <c r="Q209" i="1"/>
  <c r="Q208" i="1"/>
  <c r="Q207" i="1"/>
  <c r="Q206" i="1"/>
  <c r="Q205" i="1"/>
  <c r="Q204" i="1"/>
  <c r="Q203" i="1"/>
  <c r="Q202" i="1"/>
  <c r="Q201" i="1"/>
  <c r="Q200" i="1"/>
  <c r="Q199" i="1"/>
  <c r="Q198" i="1"/>
  <c r="Q197" i="1"/>
  <c r="Q196" i="1"/>
  <c r="Q189" i="1"/>
  <c r="Q188" i="1"/>
  <c r="Q187" i="1"/>
  <c r="Q186" i="1"/>
  <c r="Q185" i="1"/>
  <c r="Q184" i="1"/>
  <c r="Q183" i="1"/>
  <c r="Q182" i="1"/>
  <c r="Q181" i="1"/>
  <c r="Q180" i="1"/>
  <c r="Q179" i="1"/>
  <c r="Q178" i="1"/>
  <c r="Q177" i="1"/>
  <c r="Q176" i="1"/>
  <c r="Q175" i="1"/>
  <c r="Q174" i="1"/>
  <c r="Q173" i="1"/>
  <c r="Q172" i="1"/>
  <c r="Q171" i="1"/>
  <c r="Q170" i="1"/>
  <c r="Q169" i="1"/>
  <c r="Q168" i="1"/>
  <c r="Q167" i="1"/>
  <c r="Q166" i="1"/>
  <c r="Q165" i="1"/>
  <c r="Q164" i="1"/>
  <c r="Q163" i="1"/>
  <c r="Q162" i="1"/>
  <c r="Q161" i="1"/>
  <c r="Q160" i="1"/>
  <c r="Q159" i="1"/>
  <c r="Q158" i="1"/>
  <c r="Q157" i="1"/>
  <c r="Q156" i="1"/>
  <c r="Q155" i="1"/>
  <c r="Q154" i="1"/>
  <c r="Q153" i="1"/>
  <c r="Q152" i="1"/>
  <c r="P150" i="1"/>
  <c r="O150" i="1"/>
  <c r="N150" i="1"/>
  <c r="I150" i="1"/>
  <c r="E150" i="1"/>
  <c r="D150" i="1"/>
  <c r="C150" i="1"/>
  <c r="B150" i="1"/>
  <c r="Q147" i="1"/>
  <c r="Q146" i="1"/>
  <c r="Q145" i="1"/>
  <c r="Q140" i="1"/>
  <c r="Q139" i="1"/>
  <c r="Q138" i="1"/>
  <c r="Q137" i="1"/>
  <c r="Q136" i="1"/>
  <c r="Q135" i="1"/>
  <c r="Q134" i="1"/>
  <c r="Q133" i="1"/>
  <c r="Q132" i="1"/>
  <c r="Q131" i="1"/>
  <c r="Q130" i="1"/>
  <c r="Q129" i="1"/>
  <c r="Q128" i="1"/>
  <c r="Q127" i="1"/>
  <c r="Q126" i="1"/>
  <c r="Q125" i="1"/>
  <c r="Q124" i="1"/>
  <c r="Q123" i="1"/>
  <c r="Q122" i="1"/>
  <c r="Q121" i="1"/>
  <c r="Q120" i="1"/>
  <c r="Q119" i="1"/>
  <c r="Q118" i="1"/>
  <c r="Q117" i="1"/>
  <c r="Q116" i="1"/>
  <c r="Q115" i="1"/>
  <c r="Q114" i="1"/>
  <c r="Q113" i="1"/>
  <c r="Q112" i="1"/>
  <c r="Q111" i="1"/>
  <c r="Q110" i="1"/>
  <c r="Q109" i="1"/>
  <c r="Q108" i="1"/>
  <c r="Q107" i="1"/>
  <c r="Q106" i="1"/>
  <c r="Q105" i="1"/>
  <c r="Q104" i="1"/>
  <c r="Q103" i="1"/>
  <c r="Q102" i="1"/>
  <c r="Q101" i="1"/>
  <c r="Q100" i="1"/>
  <c r="Q99" i="1"/>
  <c r="Q98" i="1"/>
  <c r="Q97" i="1"/>
  <c r="Q96" i="1"/>
  <c r="Q92" i="1"/>
  <c r="Q91" i="1"/>
  <c r="Q90" i="1"/>
  <c r="Q89" i="1"/>
  <c r="Q88" i="1"/>
  <c r="Q87" i="1"/>
  <c r="Q86" i="1"/>
  <c r="Q85" i="1"/>
  <c r="Q84" i="1"/>
  <c r="Q83" i="1"/>
  <c r="Q82" i="1"/>
  <c r="Q81" i="1"/>
  <c r="Q80" i="1"/>
  <c r="Q79" i="1"/>
  <c r="Q78" i="1"/>
  <c r="Q77" i="1"/>
  <c r="P75" i="1"/>
  <c r="O75" i="1"/>
  <c r="N75" i="1"/>
  <c r="I75" i="1"/>
  <c r="E75" i="1"/>
  <c r="D75" i="1"/>
  <c r="C75" i="1"/>
  <c r="B75" i="1"/>
  <c r="Q72" i="1"/>
  <c r="Q71" i="1"/>
  <c r="Q70" i="1"/>
  <c r="Q69" i="1"/>
  <c r="Q65" i="1"/>
  <c r="Q64" i="1"/>
  <c r="Q63" i="1"/>
  <c r="Q62" i="1"/>
  <c r="Q61" i="1"/>
  <c r="Q60" i="1"/>
  <c r="Q56" i="1"/>
  <c r="Q55" i="1"/>
  <c r="Q54" i="1"/>
  <c r="Q53" i="1"/>
  <c r="Q52" i="1"/>
  <c r="Q51" i="1"/>
  <c r="Q50" i="1"/>
  <c r="Q49" i="1"/>
  <c r="Q48" i="1"/>
  <c r="Q47" i="1"/>
  <c r="Q46" i="1"/>
  <c r="Q45" i="1"/>
  <c r="Q44" i="1"/>
  <c r="Q43" i="1"/>
  <c r="Q42" i="1"/>
  <c r="Q41" i="1"/>
  <c r="Q40" i="1"/>
  <c r="Q39" i="1"/>
  <c r="Q38" i="1"/>
  <c r="Q37" i="1"/>
  <c r="Q36" i="1"/>
  <c r="Q35" i="1"/>
  <c r="Q34" i="1"/>
  <c r="Q33" i="1"/>
  <c r="Q32" i="1"/>
  <c r="Q31" i="1"/>
  <c r="Q30" i="1"/>
  <c r="Q29" i="1"/>
  <c r="Q28" i="1"/>
  <c r="Q27" i="1"/>
  <c r="Q26" i="1"/>
  <c r="Q25" i="1"/>
  <c r="Q24" i="1"/>
  <c r="Q23" i="1"/>
  <c r="Q22" i="1"/>
  <c r="P11" i="1"/>
  <c r="O11" i="1"/>
  <c r="N11" i="1"/>
  <c r="P10" i="1"/>
  <c r="O10" i="1"/>
  <c r="N10" i="1"/>
  <c r="P9" i="1"/>
  <c r="O9" i="1"/>
  <c r="N9" i="1"/>
  <c r="J9" i="1"/>
  <c r="I9" i="1"/>
  <c r="P8" i="1"/>
  <c r="O8" i="1"/>
  <c r="N8" i="1"/>
  <c r="M8" i="1"/>
  <c r="P7" i="1"/>
  <c r="O7" i="1"/>
  <c r="N7" i="1"/>
  <c r="M7" i="1"/>
  <c r="J7" i="1"/>
  <c r="I7" i="1"/>
</calcChain>
</file>

<file path=xl/sharedStrings.xml><?xml version="1.0" encoding="utf-8"?>
<sst xmlns="http://schemas.openxmlformats.org/spreadsheetml/2006/main" count="339" uniqueCount="206">
  <si>
    <t>模具修正指示书</t>
  </si>
  <si>
    <r>
      <rPr>
        <sz val="18"/>
        <rFont val="Meiryo UI"/>
        <family val="2"/>
        <charset val="128"/>
      </rPr>
      <t>模具</t>
    </r>
    <r>
      <rPr>
        <sz val="18"/>
        <rFont val="宋体"/>
        <family val="3"/>
        <charset val="134"/>
      </rPr>
      <t>类</t>
    </r>
    <r>
      <rPr>
        <sz val="18"/>
        <rFont val="Meiryo UI"/>
        <family val="2"/>
        <charset val="128"/>
      </rPr>
      <t>型</t>
    </r>
  </si>
  <si>
    <t>A</t>
  </si>
  <si>
    <r>
      <rPr>
        <sz val="14"/>
        <rFont val="宋体"/>
        <family val="3"/>
        <charset val="134"/>
      </rPr>
      <t>发</t>
    </r>
    <r>
      <rPr>
        <sz val="14"/>
        <rFont val="Meiryo UI"/>
        <family val="2"/>
        <charset val="128"/>
      </rPr>
      <t>行</t>
    </r>
    <r>
      <rPr>
        <sz val="14"/>
        <rFont val="宋体"/>
        <family val="3"/>
        <charset val="134"/>
      </rPr>
      <t>：</t>
    </r>
  </si>
  <si>
    <r>
      <rPr>
        <sz val="14"/>
        <rFont val="宋体"/>
        <family val="3"/>
        <charset val="134"/>
      </rPr>
      <t>纳</t>
    </r>
    <r>
      <rPr>
        <sz val="14"/>
        <rFont val="Meiryo UI"/>
        <family val="2"/>
        <charset val="128"/>
      </rPr>
      <t>期：</t>
    </r>
  </si>
  <si>
    <t>试模</t>
  </si>
  <si>
    <t>T0</t>
  </si>
  <si>
    <t>T1</t>
  </si>
  <si>
    <t>T2</t>
  </si>
  <si>
    <t>T3</t>
  </si>
  <si>
    <t>各担当自检确认</t>
  </si>
  <si>
    <t>品番</t>
  </si>
  <si>
    <t>修正項目数</t>
  </si>
  <si>
    <t>修正完了</t>
  </si>
  <si>
    <t>日程</t>
  </si>
  <si>
    <r>
      <rPr>
        <sz val="11"/>
        <rFont val="Meiryo UI"/>
        <family val="2"/>
        <charset val="128"/>
      </rPr>
      <t>項目数ー累</t>
    </r>
    <r>
      <rPr>
        <sz val="11"/>
        <rFont val="宋体"/>
        <family val="3"/>
        <charset val="134"/>
      </rPr>
      <t>计</t>
    </r>
  </si>
  <si>
    <r>
      <rPr>
        <sz val="16"/>
        <rFont val="Meiryo UI"/>
        <family val="2"/>
        <charset val="128"/>
      </rPr>
      <t>社内</t>
    </r>
    <r>
      <rPr>
        <sz val="16"/>
        <rFont val="宋体"/>
        <family val="3"/>
        <charset val="134"/>
      </rPr>
      <t>编</t>
    </r>
    <r>
      <rPr>
        <sz val="16"/>
        <rFont val="Meiryo UI"/>
        <family val="2"/>
        <charset val="128"/>
      </rPr>
      <t>号</t>
    </r>
  </si>
  <si>
    <t>ED736A0501</t>
  </si>
  <si>
    <t>修正效果</t>
  </si>
  <si>
    <t>金型判定</t>
  </si>
  <si>
    <t>項目数</t>
  </si>
  <si>
    <r>
      <rPr>
        <sz val="11"/>
        <rFont val="Meiryo UI"/>
        <family val="2"/>
        <charset val="128"/>
      </rPr>
      <t>承</t>
    </r>
    <r>
      <rPr>
        <sz val="11"/>
        <rFont val="宋体"/>
        <family val="3"/>
        <charset val="134"/>
      </rPr>
      <t>认</t>
    </r>
  </si>
  <si>
    <r>
      <rPr>
        <sz val="11"/>
        <rFont val="宋体"/>
        <family val="3"/>
        <charset val="134"/>
      </rPr>
      <t>审</t>
    </r>
    <r>
      <rPr>
        <sz val="11"/>
        <rFont val="Meiryo UI"/>
        <family val="2"/>
        <charset val="128"/>
      </rPr>
      <t>核</t>
    </r>
  </si>
  <si>
    <t>作成</t>
  </si>
  <si>
    <t>修正合格数</t>
  </si>
  <si>
    <t>欧阳志旺</t>
  </si>
  <si>
    <t>设计</t>
  </si>
  <si>
    <r>
      <rPr>
        <b/>
        <sz val="12"/>
        <rFont val="宋体"/>
        <family val="3"/>
        <charset val="134"/>
      </rPr>
      <t>组</t>
    </r>
    <r>
      <rPr>
        <b/>
        <sz val="12"/>
        <rFont val="Meiryo UI"/>
        <family val="2"/>
        <charset val="128"/>
      </rPr>
      <t>立</t>
    </r>
  </si>
  <si>
    <t>生管</t>
  </si>
  <si>
    <r>
      <rPr>
        <sz val="11"/>
        <rFont val="Meiryo UI"/>
        <family val="2"/>
        <charset val="128"/>
      </rPr>
      <t>修正率(%)</t>
    </r>
    <r>
      <rPr>
        <sz val="11"/>
        <rFont val="宋体"/>
        <family val="3"/>
        <charset val="134"/>
      </rPr>
      <t>每</t>
    </r>
    <r>
      <rPr>
        <sz val="11"/>
        <rFont val="Meiryo UI"/>
        <family val="2"/>
        <charset val="128"/>
      </rPr>
      <t>次</t>
    </r>
  </si>
  <si>
    <t>出图日程</t>
  </si>
  <si>
    <t>拆模日程</t>
  </si>
  <si>
    <r>
      <rPr>
        <sz val="11"/>
        <rFont val="Meiryo UI"/>
        <family val="2"/>
        <charset val="128"/>
      </rPr>
      <t>修正率(%)累</t>
    </r>
    <r>
      <rPr>
        <sz val="11"/>
        <rFont val="宋体"/>
        <family val="3"/>
        <charset val="134"/>
      </rPr>
      <t>计</t>
    </r>
  </si>
  <si>
    <t>T0　</t>
  </si>
  <si>
    <t>T4</t>
  </si>
  <si>
    <t>成形材料</t>
  </si>
  <si>
    <t xml:space="preserve"> HIPS 438 BK</t>
  </si>
  <si>
    <r>
      <rPr>
        <sz val="9"/>
        <rFont val="宋体"/>
        <family val="3"/>
        <charset val="134"/>
      </rPr>
      <t>颜</t>
    </r>
    <r>
      <rPr>
        <sz val="9"/>
        <rFont val="Meiryo UI"/>
        <family val="2"/>
        <charset val="128"/>
      </rPr>
      <t>色</t>
    </r>
  </si>
  <si>
    <t>BLACK</t>
  </si>
  <si>
    <r>
      <rPr>
        <sz val="20"/>
        <rFont val="Meiryo UI"/>
        <family val="2"/>
        <charset val="128"/>
      </rPr>
      <t>注意：打印</t>
    </r>
    <r>
      <rPr>
        <sz val="20"/>
        <rFont val="宋体"/>
        <family val="3"/>
        <charset val="134"/>
      </rPr>
      <t>时要选定区域打印</t>
    </r>
  </si>
  <si>
    <r>
      <rPr>
        <sz val="9"/>
        <rFont val="宋体"/>
        <family val="3"/>
        <charset val="134"/>
      </rPr>
      <t>产</t>
    </r>
    <r>
      <rPr>
        <sz val="9"/>
        <rFont val="Meiryo UI"/>
        <family val="2"/>
        <charset val="128"/>
      </rPr>
      <t>品</t>
    </r>
    <r>
      <rPr>
        <sz val="9"/>
        <rFont val="宋体"/>
        <family val="3"/>
        <charset val="134"/>
      </rPr>
      <t>单重</t>
    </r>
    <r>
      <rPr>
        <sz val="9"/>
        <rFont val="Meiryo UI"/>
        <family val="2"/>
        <charset val="128"/>
      </rPr>
      <t>(g)</t>
    </r>
  </si>
  <si>
    <t>水口重量(g)</t>
  </si>
  <si>
    <r>
      <rPr>
        <sz val="9"/>
        <rFont val="Meiryo UI"/>
        <family val="2"/>
        <charset val="128"/>
      </rPr>
      <t>模具温度（</t>
    </r>
    <r>
      <rPr>
        <sz val="9"/>
        <rFont val="宋体"/>
        <family val="3"/>
        <charset val="134"/>
      </rPr>
      <t>实测）</t>
    </r>
  </si>
  <si>
    <t>成型机</t>
  </si>
  <si>
    <t>650-1</t>
  </si>
  <si>
    <t>客户试模</t>
  </si>
  <si>
    <t>NO</t>
  </si>
  <si>
    <r>
      <rPr>
        <sz val="12"/>
        <rFont val="Meiryo UI"/>
        <family val="2"/>
        <charset val="128"/>
      </rPr>
      <t>型</t>
    </r>
    <r>
      <rPr>
        <sz val="12"/>
        <rFont val="宋体"/>
        <family val="3"/>
        <charset val="134"/>
      </rPr>
      <t>试</t>
    </r>
  </si>
  <si>
    <r>
      <rPr>
        <sz val="12"/>
        <rFont val="宋体"/>
        <family val="3"/>
        <charset val="134"/>
      </rPr>
      <t>项</t>
    </r>
    <r>
      <rPr>
        <sz val="12"/>
        <rFont val="Meiryo UI"/>
        <family val="2"/>
        <charset val="128"/>
      </rPr>
      <t>目</t>
    </r>
  </si>
  <si>
    <t>問題点</t>
  </si>
  <si>
    <r>
      <rPr>
        <sz val="14"/>
        <rFont val="Meiryo UI"/>
        <family val="2"/>
        <charset val="128"/>
      </rPr>
      <t>原因，</t>
    </r>
    <r>
      <rPr>
        <sz val="14"/>
        <rFont val="宋体"/>
        <family val="3"/>
        <charset val="134"/>
      </rPr>
      <t>对</t>
    </r>
    <r>
      <rPr>
        <sz val="14"/>
        <rFont val="Meiryo UI"/>
        <family val="2"/>
        <charset val="128"/>
      </rPr>
      <t>策</t>
    </r>
  </si>
  <si>
    <t>修正結果T1</t>
  </si>
  <si>
    <t>修正結果T2</t>
  </si>
  <si>
    <r>
      <rPr>
        <sz val="10"/>
        <rFont val="Meiryo UI"/>
        <family val="2"/>
        <charset val="128"/>
      </rPr>
      <t>原因分</t>
    </r>
    <r>
      <rPr>
        <sz val="10"/>
        <rFont val="宋体"/>
        <family val="3"/>
        <charset val="134"/>
      </rPr>
      <t>类</t>
    </r>
  </si>
  <si>
    <t>C1</t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</si>
  <si>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产品披锋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</si>
  <si>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、设计改图，将4021,4031工件底部加铁</t>
    </r>
    <r>
      <rPr>
        <sz val="11"/>
        <rFont val="Meiryo UI"/>
        <family val="2"/>
        <charset val="128"/>
      </rPr>
      <t>0.06mm</t>
    </r>
    <r>
      <rPr>
        <sz val="11"/>
        <rFont val="宋体"/>
        <family val="3"/>
        <charset val="134"/>
      </rPr>
      <t>，修正产品披锋。</t>
    </r>
  </si>
  <si>
    <t>NG</t>
  </si>
  <si>
    <t>OK</t>
  </si>
  <si>
    <t>C4</t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</si>
  <si>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产品拉白，火花纹残留，骨位脏污。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</si>
  <si>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、钳工拆模，检查模具对拉白，火花纹残留，骨位脏污位置加强省模。</t>
    </r>
    <r>
      <rPr>
        <sz val="11"/>
        <rFont val="Meiryo UI"/>
        <family val="2"/>
        <charset val="128"/>
      </rPr>
      <t xml:space="preserve"> </t>
    </r>
    <r>
      <rPr>
        <sz val="11"/>
        <color rgb="FFFF0000"/>
        <rFont val="宋体"/>
        <family val="3"/>
        <charset val="134"/>
      </rPr>
      <t>（附修模样板）</t>
    </r>
  </si>
  <si>
    <t>C9</t>
  </si>
  <si>
    <t>1.模具拖铁粉</t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</si>
  <si>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、模具拖铁粉，钳工检查模具，对模具加强省模。</t>
    </r>
  </si>
  <si>
    <t xml:space="preserve">OK </t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</si>
  <si>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产品火花纹，凹点，骨位损工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</si>
  <si>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、钳工拆模，对产品火花纹，凹点，骨位损工位置加强省模。</t>
    </r>
    <r>
      <rPr>
        <sz val="11"/>
        <rFont val="Meiryo UI"/>
        <family val="2"/>
        <charset val="128"/>
      </rPr>
      <t xml:space="preserve">
</t>
    </r>
    <r>
      <rPr>
        <sz val="11"/>
        <color rgb="FFFF0000"/>
        <rFont val="宋体"/>
        <family val="3"/>
        <charset val="134"/>
      </rPr>
      <t>（附修模样板）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</si>
  <si>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产品定位圈偏大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</si>
  <si>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、设计出图，将定位圈外径改成</t>
    </r>
    <r>
      <rPr>
        <sz val="11"/>
        <rFont val="Meiryo UI"/>
        <family val="2"/>
        <charset val="128"/>
      </rPr>
      <t>149.8mm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</si>
  <si>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产品顶针铲白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</si>
  <si>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、钳工拆模，将顶针铲白位置的顶针抬高</t>
    </r>
    <r>
      <rPr>
        <sz val="11"/>
        <rFont val="Meiryo UI"/>
        <family val="2"/>
        <charset val="128"/>
      </rPr>
      <t>0.1mm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</si>
  <si>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产品设变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</si>
  <si>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、设计出图，按客户给的工件图修改模具。</t>
    </r>
    <r>
      <rPr>
        <sz val="11"/>
        <rFont val="Meiryo UI"/>
        <family val="2"/>
        <charset val="128"/>
      </rPr>
      <t>4021,4013,4081工件。参照ED736A0301模具图档修模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</si>
  <si>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产品铲胶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</si>
  <si>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、钳工检查模具，对模具铲胶位置加强省模。</t>
    </r>
    <r>
      <rPr>
        <sz val="11"/>
        <rFont val="Meiryo UI"/>
        <family val="2"/>
        <charset val="128"/>
      </rPr>
      <t xml:space="preserve">
</t>
    </r>
    <r>
      <rPr>
        <sz val="11"/>
        <color rgb="FFFF0000"/>
        <rFont val="宋体"/>
        <family val="3"/>
        <charset val="134"/>
      </rPr>
      <t>（附修模样板）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</si>
  <si>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产品缩水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</si>
  <si>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产品斜顶段差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</si>
  <si>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、钳工检查模具，烧焊修正图示位置的段差不能有反段差。</t>
    </r>
    <r>
      <rPr>
        <sz val="11"/>
        <rFont val="Meiryo UI"/>
        <family val="2"/>
        <charset val="128"/>
      </rPr>
      <t xml:space="preserve">
</t>
    </r>
    <r>
      <rPr>
        <sz val="11"/>
        <color rgb="FFFF0000"/>
        <rFont val="宋体"/>
        <family val="3"/>
        <charset val="134"/>
      </rPr>
      <t>（附修模样板）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</si>
  <si>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模具</t>
    </r>
    <r>
      <rPr>
        <sz val="11"/>
        <rFont val="Meiryo UI"/>
        <family val="2"/>
        <charset val="128"/>
      </rPr>
      <t>5102</t>
    </r>
    <r>
      <rPr>
        <sz val="11"/>
        <rFont val="宋体"/>
        <family val="3"/>
        <charset val="134"/>
      </rPr>
      <t>工件插烧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</si>
  <si>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、钳工检查模具，检查</t>
    </r>
    <r>
      <rPr>
        <sz val="11"/>
        <rFont val="Meiryo UI"/>
        <family val="2"/>
        <charset val="128"/>
      </rPr>
      <t>5102</t>
    </r>
    <r>
      <rPr>
        <sz val="11"/>
        <rFont val="宋体"/>
        <family val="3"/>
        <charset val="134"/>
      </rPr>
      <t>工件，重新配顺此工件。</t>
    </r>
  </si>
  <si>
    <t>E1</t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</si>
  <si>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产品尺寸</t>
    </r>
    <r>
      <rPr>
        <sz val="11"/>
        <rFont val="Meiryo UI"/>
        <family val="2"/>
        <charset val="128"/>
      </rPr>
      <t>NG</t>
    </r>
  </si>
  <si>
    <r>
      <t>1</t>
    </r>
    <r>
      <rPr>
        <sz val="11"/>
        <rFont val="宋体"/>
        <family val="3"/>
        <charset val="134"/>
      </rPr>
      <t>、设计按邮件中的尺寸数据修正</t>
    </r>
    <r>
      <rPr>
        <sz val="11"/>
        <rFont val="Meiryo UI"/>
        <family val="2"/>
        <charset val="128"/>
      </rPr>
      <t>NG</t>
    </r>
    <r>
      <rPr>
        <sz val="11"/>
        <rFont val="宋体"/>
        <family val="3"/>
        <charset val="134"/>
      </rPr>
      <t>尺寸。</t>
    </r>
  </si>
  <si>
    <r>
      <t>1.</t>
    </r>
    <r>
      <rPr>
        <sz val="11"/>
        <rFont val="宋体"/>
        <family val="3"/>
        <charset val="134"/>
      </rPr>
      <t>产品尺寸</t>
    </r>
    <r>
      <rPr>
        <sz val="11"/>
        <rFont val="Meiryo UI"/>
        <family val="2"/>
        <charset val="128"/>
      </rPr>
      <t>NG</t>
    </r>
  </si>
  <si>
    <r>
      <t>1</t>
    </r>
    <r>
      <rPr>
        <sz val="11"/>
        <rFont val="宋体"/>
        <family val="3"/>
        <charset val="134"/>
      </rPr>
      <t>、设计按邮件中的尺寸数据修正</t>
    </r>
    <r>
      <rPr>
        <sz val="11"/>
        <rFont val="Meiryo UI"/>
        <family val="2"/>
        <charset val="128"/>
      </rPr>
      <t>NG</t>
    </r>
    <r>
      <rPr>
        <sz val="11"/>
        <rFont val="宋体"/>
        <family val="3"/>
        <charset val="134"/>
      </rPr>
      <t>尺寸。</t>
    </r>
    <r>
      <rPr>
        <sz val="11"/>
        <rFont val="Meiryo UI"/>
        <family val="2"/>
        <charset val="128"/>
      </rPr>
      <t xml:space="preserve">
</t>
    </r>
    <r>
      <rPr>
        <sz val="11"/>
        <rFont val="宋体"/>
        <family val="3"/>
        <charset val="134"/>
      </rPr>
      <t>接</t>
    </r>
    <r>
      <rPr>
        <sz val="11"/>
        <rFont val="Meiryo UI"/>
        <family val="2"/>
        <charset val="128"/>
      </rPr>
      <t>12#</t>
    </r>
    <r>
      <rPr>
        <sz val="11"/>
        <rFont val="宋体"/>
        <family val="3"/>
        <charset val="134"/>
      </rPr>
      <t>项修正内容。</t>
    </r>
    <r>
      <rPr>
        <sz val="11"/>
        <color rgb="FFFF0000"/>
        <rFont val="宋体"/>
        <family val="3"/>
        <charset val="134"/>
      </rPr>
      <t>附页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</si>
  <si>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、设计改图，将</t>
    </r>
    <r>
      <rPr>
        <sz val="11"/>
        <rFont val="Meiryo UI"/>
        <family val="2"/>
        <charset val="128"/>
      </rPr>
      <t>3014</t>
    </r>
    <r>
      <rPr>
        <sz val="11"/>
        <rFont val="宋体"/>
        <family val="3"/>
        <charset val="134"/>
      </rPr>
      <t>工件图示位置加铁</t>
    </r>
    <r>
      <rPr>
        <sz val="11"/>
        <rFont val="Meiryo UI"/>
        <family val="2"/>
        <charset val="128"/>
      </rPr>
      <t>0.06mm</t>
    </r>
    <r>
      <rPr>
        <sz val="11"/>
        <rFont val="宋体"/>
        <family val="3"/>
        <charset val="134"/>
      </rPr>
      <t>，修正产品披锋。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</si>
  <si>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、设计改图，将</t>
    </r>
    <r>
      <rPr>
        <sz val="11"/>
        <rFont val="Meiryo UI"/>
        <family val="2"/>
        <charset val="128"/>
      </rPr>
      <t>3016</t>
    </r>
    <r>
      <rPr>
        <sz val="11"/>
        <rFont val="宋体"/>
        <family val="3"/>
        <charset val="134"/>
      </rPr>
      <t>工件图示位置加铁</t>
    </r>
    <r>
      <rPr>
        <sz val="11"/>
        <rFont val="Meiryo UI"/>
        <family val="2"/>
        <charset val="128"/>
      </rPr>
      <t>0.03mm</t>
    </r>
    <r>
      <rPr>
        <sz val="11"/>
        <rFont val="宋体"/>
        <family val="3"/>
        <charset val="134"/>
      </rPr>
      <t>，修正产品披锋。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</si>
  <si>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、钳工检查模具，重新配模后烧焊修正产品披锋。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</si>
  <si>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</t>
    </r>
    <r>
      <rPr>
        <sz val="11"/>
        <rFont val="Meiryo UI"/>
        <family val="2"/>
        <charset val="128"/>
      </rPr>
      <t>J</t>
    </r>
    <r>
      <rPr>
        <sz val="11"/>
        <rFont val="宋体"/>
        <family val="3"/>
        <charset val="134"/>
      </rPr>
      <t>尺寸</t>
    </r>
    <r>
      <rPr>
        <sz val="11"/>
        <rFont val="Meiryo UI"/>
        <family val="2"/>
        <charset val="128"/>
      </rPr>
      <t>NG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</si>
  <si>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、设计出图，将产品图示圆弧位置，模数做到</t>
    </r>
    <r>
      <rPr>
        <sz val="11"/>
        <rFont val="Meiryo UI"/>
        <family val="2"/>
        <charset val="128"/>
      </rPr>
      <t>8.14mm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</si>
  <si>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</t>
    </r>
    <r>
      <rPr>
        <sz val="11"/>
        <rFont val="Meiryo UI"/>
        <family val="2"/>
        <charset val="128"/>
      </rPr>
      <t>QQ</t>
    </r>
    <r>
      <rPr>
        <sz val="11"/>
        <rFont val="宋体"/>
        <family val="3"/>
        <charset val="134"/>
      </rPr>
      <t>尺寸</t>
    </r>
    <r>
      <rPr>
        <sz val="11"/>
        <rFont val="Meiryo UI"/>
        <family val="2"/>
        <charset val="128"/>
      </rPr>
      <t>NG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</si>
  <si>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、设计出图，将产品图示圆弧位置，模数做到</t>
    </r>
    <r>
      <rPr>
        <sz val="11"/>
        <rFont val="Meiryo UI"/>
        <family val="2"/>
        <charset val="128"/>
      </rPr>
      <t>5.37mm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</si>
  <si>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</t>
    </r>
    <r>
      <rPr>
        <sz val="11"/>
        <rFont val="Meiryo UI"/>
        <family val="2"/>
        <charset val="128"/>
      </rPr>
      <t>JC</t>
    </r>
    <r>
      <rPr>
        <sz val="11"/>
        <rFont val="宋体"/>
        <family val="3"/>
        <charset val="134"/>
      </rPr>
      <t>尺寸</t>
    </r>
    <r>
      <rPr>
        <sz val="11"/>
        <rFont val="Meiryo UI"/>
        <family val="2"/>
        <charset val="128"/>
      </rPr>
      <t>NG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</si>
  <si>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、设计出图，将产品图示圆柱位置，单边加胶</t>
    </r>
    <r>
      <rPr>
        <sz val="11"/>
        <rFont val="Meiryo UI"/>
        <family val="2"/>
        <charset val="128"/>
      </rPr>
      <t>0.04mm</t>
    </r>
  </si>
  <si>
    <r>
      <rPr>
        <sz val="11"/>
        <rFont val="Meiryo UI"/>
        <family val="2"/>
        <charset val="128"/>
      </rPr>
      <t>1.</t>
    </r>
    <r>
      <rPr>
        <sz val="11"/>
        <rFont val="宋体"/>
        <family val="3"/>
        <charset val="134"/>
      </rPr>
      <t>产品</t>
    </r>
    <r>
      <rPr>
        <sz val="11"/>
        <rFont val="Meiryo UI"/>
        <family val="2"/>
        <charset val="128"/>
      </rPr>
      <t>RB,RC,RD,RE,RF</t>
    </r>
    <r>
      <rPr>
        <sz val="11"/>
        <rFont val="宋体"/>
        <family val="3"/>
        <charset val="134"/>
      </rPr>
      <t>尺寸</t>
    </r>
    <r>
      <rPr>
        <sz val="11"/>
        <rFont val="Meiryo UI"/>
        <family val="2"/>
        <charset val="128"/>
      </rPr>
      <t>NG</t>
    </r>
  </si>
  <si>
    <r>
      <rPr>
        <sz val="11"/>
        <rFont val="Meiryo UI"/>
        <family val="2"/>
        <charset val="128"/>
      </rPr>
      <t>1</t>
    </r>
    <r>
      <rPr>
        <sz val="11"/>
        <rFont val="宋体"/>
        <family val="3"/>
        <charset val="134"/>
      </rPr>
      <t>、设计出图，将产品图示位置，加胶</t>
    </r>
    <r>
      <rPr>
        <sz val="11"/>
        <rFont val="Meiryo UI"/>
        <family val="2"/>
        <charset val="128"/>
      </rPr>
      <t>0.1mm</t>
    </r>
  </si>
  <si>
    <r>
      <rPr>
        <b/>
        <sz val="11"/>
        <rFont val="Meiryo UI"/>
        <family val="2"/>
        <charset val="128"/>
      </rPr>
      <t>■</t>
    </r>
    <r>
      <rPr>
        <b/>
        <sz val="11"/>
        <rFont val="宋体"/>
        <family val="3"/>
        <charset val="134"/>
      </rPr>
      <t>问题点统计表</t>
    </r>
  </si>
  <si>
    <r>
      <rPr>
        <b/>
        <sz val="11"/>
        <rFont val="宋体"/>
        <family val="3"/>
        <charset val="134"/>
      </rPr>
      <t>责</t>
    </r>
    <r>
      <rPr>
        <b/>
        <sz val="11"/>
        <rFont val="ＭＳ Ｐゴシック"/>
        <charset val="128"/>
      </rPr>
      <t>任部</t>
    </r>
    <r>
      <rPr>
        <b/>
        <sz val="11"/>
        <rFont val="宋体"/>
        <family val="3"/>
        <charset val="134"/>
      </rPr>
      <t>门</t>
    </r>
  </si>
  <si>
    <t>件数</t>
  </si>
  <si>
    <t>項目表記</t>
  </si>
  <si>
    <t>大項目</t>
  </si>
  <si>
    <t>対効果</t>
  </si>
  <si>
    <t>设计原因</t>
  </si>
  <si>
    <r>
      <rPr>
        <sz val="11"/>
        <rFont val="Meiryo UI"/>
        <family val="2"/>
        <charset val="128"/>
      </rPr>
      <t>模具式</t>
    </r>
    <r>
      <rPr>
        <sz val="11"/>
        <rFont val="宋体"/>
        <family val="3"/>
        <charset val="134"/>
      </rPr>
      <t>样</t>
    </r>
  </si>
  <si>
    <t>加工原因</t>
  </si>
  <si>
    <t>B</t>
  </si>
  <si>
    <r>
      <rPr>
        <sz val="11"/>
        <rFont val="Meiryo UI"/>
        <family val="2"/>
        <charset val="128"/>
      </rPr>
      <t>模具</t>
    </r>
    <r>
      <rPr>
        <sz val="11"/>
        <rFont val="宋体"/>
        <family val="3"/>
        <charset val="134"/>
      </rPr>
      <t>动</t>
    </r>
    <r>
      <rPr>
        <sz val="11"/>
        <rFont val="Meiryo UI"/>
        <family val="2"/>
        <charset val="128"/>
      </rPr>
      <t>作</t>
    </r>
  </si>
  <si>
    <t>组立原因</t>
  </si>
  <si>
    <t>C</t>
  </si>
  <si>
    <r>
      <rPr>
        <sz val="11"/>
        <rFont val="宋体"/>
        <family val="3"/>
        <charset val="134"/>
      </rPr>
      <t>产</t>
    </r>
    <r>
      <rPr>
        <sz val="11"/>
        <rFont val="Meiryo UI"/>
        <family val="2"/>
        <charset val="128"/>
      </rPr>
      <t>品外</t>
    </r>
    <r>
      <rPr>
        <sz val="11"/>
        <rFont val="宋体"/>
        <family val="3"/>
        <charset val="134"/>
      </rPr>
      <t>观</t>
    </r>
  </si>
  <si>
    <t>成形原因</t>
  </si>
  <si>
    <t>D</t>
  </si>
  <si>
    <t>量产性</t>
  </si>
  <si>
    <t>对策原因</t>
  </si>
  <si>
    <t>E</t>
  </si>
  <si>
    <r>
      <rPr>
        <sz val="11"/>
        <rFont val="宋体"/>
        <family val="3"/>
        <charset val="134"/>
      </rPr>
      <t>产</t>
    </r>
    <r>
      <rPr>
        <sz val="11"/>
        <rFont val="Meiryo UI"/>
        <family val="2"/>
        <charset val="128"/>
      </rPr>
      <t>品尺寸</t>
    </r>
  </si>
  <si>
    <t>测量原因</t>
  </si>
  <si>
    <t>合計</t>
  </si>
  <si>
    <t>悬念课题</t>
  </si>
  <si>
    <t>■要因区分・項目（成形）</t>
  </si>
  <si>
    <t>判定填写</t>
  </si>
  <si>
    <r>
      <rPr>
        <sz val="16"/>
        <rFont val="Meiryo UI"/>
        <family val="2"/>
        <charset val="128"/>
      </rPr>
      <t>模具</t>
    </r>
    <r>
      <rPr>
        <sz val="16"/>
        <rFont val="宋体"/>
        <family val="3"/>
        <charset val="134"/>
      </rPr>
      <t>类</t>
    </r>
    <r>
      <rPr>
        <sz val="16"/>
        <rFont val="Meiryo UI"/>
        <family val="2"/>
        <charset val="128"/>
      </rPr>
      <t>型</t>
    </r>
  </si>
  <si>
    <t>记录</t>
  </si>
  <si>
    <t>系数</t>
  </si>
  <si>
    <t>修正結果T3</t>
  </si>
  <si>
    <r>
      <rPr>
        <sz val="11"/>
        <rFont val="宋体"/>
        <family val="3"/>
        <charset val="134"/>
      </rPr>
      <t>难</t>
    </r>
    <r>
      <rPr>
        <sz val="11"/>
        <rFont val="Meiryo UI"/>
        <family val="2"/>
        <charset val="128"/>
      </rPr>
      <t>易度</t>
    </r>
  </si>
  <si>
    <r>
      <rPr>
        <sz val="16"/>
        <rFont val="Meiryo UI"/>
        <family val="2"/>
        <charset val="128"/>
      </rPr>
      <t>超</t>
    </r>
    <r>
      <rPr>
        <sz val="16"/>
        <rFont val="宋体"/>
        <family val="3"/>
        <charset val="134"/>
      </rPr>
      <t>难</t>
    </r>
    <r>
      <rPr>
        <sz val="16"/>
        <rFont val="Meiryo UI"/>
        <family val="2"/>
        <charset val="128"/>
      </rPr>
      <t>度</t>
    </r>
  </si>
  <si>
    <t>S</t>
  </si>
  <si>
    <r>
      <rPr>
        <sz val="16"/>
        <rFont val="宋体"/>
        <family val="3"/>
        <charset val="134"/>
      </rPr>
      <t>难</t>
    </r>
    <r>
      <rPr>
        <sz val="16"/>
        <rFont val="Meiryo UI"/>
        <family val="2"/>
        <charset val="128"/>
      </rPr>
      <t>度</t>
    </r>
  </si>
  <si>
    <t>一般</t>
  </si>
  <si>
    <t>简单</t>
  </si>
  <si>
    <t>内容</t>
  </si>
  <si>
    <t>类别</t>
  </si>
  <si>
    <t>责任区</t>
  </si>
  <si>
    <t>项目</t>
  </si>
  <si>
    <t>详细</t>
  </si>
  <si>
    <t>模具式样</t>
  </si>
  <si>
    <t>A1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</si>
  <si>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吊环干涉</t>
    </r>
  </si>
  <si>
    <t>A2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</si>
  <si>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码模板厚度NG</t>
    </r>
  </si>
  <si>
    <t>A3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</si>
  <si>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定位环尺寸NG</t>
    </r>
  </si>
  <si>
    <t>A4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</si>
  <si>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唧嘴R或直径不符</t>
    </r>
  </si>
  <si>
    <t>A5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</si>
  <si>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其他</t>
    </r>
  </si>
  <si>
    <t>模具外观动作</t>
  </si>
  <si>
    <t>B1</t>
  </si>
  <si>
    <t>组立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</si>
  <si>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顶针不退，异响</t>
    </r>
  </si>
  <si>
    <t>B2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</si>
  <si>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行位卡死</t>
    </r>
  </si>
  <si>
    <t>B3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</si>
  <si>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排气槽未加工</t>
    </r>
  </si>
  <si>
    <t>B4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</si>
  <si>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顶针排气无</t>
    </r>
  </si>
  <si>
    <t>B5</t>
  </si>
  <si>
    <t>・其他</t>
  </si>
  <si>
    <t>产品外观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</si>
  <si>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毛刺</t>
    </r>
  </si>
  <si>
    <t>C2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</si>
  <si>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困气</t>
    </r>
  </si>
  <si>
    <t>C3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</si>
  <si>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顶针迹</t>
    </r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</si>
  <si>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拉伤</t>
    </r>
  </si>
  <si>
    <t>C5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</si>
  <si>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缩水</t>
    </r>
  </si>
  <si>
    <t>C6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</si>
  <si>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材料刻印</t>
    </r>
  </si>
  <si>
    <t>C7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</si>
  <si>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形状不符</t>
    </r>
  </si>
  <si>
    <t>C8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</si>
  <si>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段差</t>
    </r>
  </si>
  <si>
    <t>D1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</si>
  <si>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取出困难</t>
    </r>
  </si>
  <si>
    <t>D2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</si>
  <si>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漏水</t>
    </r>
  </si>
  <si>
    <t>D3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</si>
  <si>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入子强度弱</t>
    </r>
  </si>
  <si>
    <t>D4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</si>
  <si>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模具擦烧</t>
    </r>
  </si>
  <si>
    <t>D5</t>
  </si>
  <si>
    <r>
      <rPr>
        <sz val="14"/>
        <rFont val="Meiryo UI"/>
        <family val="2"/>
        <charset val="128"/>
      </rPr>
      <t>・</t>
    </r>
    <r>
      <rPr>
        <sz val="14"/>
        <rFont val="黑体"/>
        <family val="3"/>
        <charset val="134"/>
      </rPr>
      <t>模具少配件</t>
    </r>
  </si>
  <si>
    <t>D6</t>
  </si>
  <si>
    <t>产品尺寸</t>
  </si>
  <si>
    <t>重点寸法</t>
  </si>
  <si>
    <t>E2</t>
  </si>
  <si>
    <t>一般特性尺寸</t>
  </si>
  <si>
    <t>■記入方法</t>
  </si>
  <si>
    <t>修正前</t>
  </si>
  <si>
    <t>修正后</t>
  </si>
  <si>
    <t>模穴号</t>
  </si>
  <si>
    <r>
      <rPr>
        <sz val="8"/>
        <rFont val="宋体"/>
        <family val="3"/>
        <charset val="134"/>
      </rPr>
      <t>规</t>
    </r>
    <r>
      <rPr>
        <sz val="8"/>
        <rFont val="ＭＳ Ｐゴシック"/>
        <charset val="134"/>
      </rPr>
      <t>格</t>
    </r>
    <r>
      <rPr>
        <sz val="8"/>
        <rFont val="宋体"/>
        <family val="3"/>
        <charset val="134"/>
      </rPr>
      <t>值</t>
    </r>
  </si>
  <si>
    <t>模具设计值</t>
  </si>
  <si>
    <t>产品实测值</t>
  </si>
  <si>
    <t>修前模数</t>
  </si>
  <si>
    <r>
      <rPr>
        <sz val="8"/>
        <rFont val="ＭＳ Ｐゴシック"/>
        <charset val="134"/>
      </rPr>
      <t>收</t>
    </r>
    <r>
      <rPr>
        <sz val="8"/>
        <rFont val="宋体"/>
        <family val="3"/>
        <charset val="134"/>
      </rPr>
      <t>缩率</t>
    </r>
  </si>
  <si>
    <t>修正量</t>
  </si>
  <si>
    <r>
      <rPr>
        <sz val="8"/>
        <rFont val="ＭＳ Ｐゴシック"/>
        <charset val="134"/>
      </rPr>
      <t>修后</t>
    </r>
    <r>
      <rPr>
        <sz val="8"/>
        <rFont val="宋体"/>
        <family val="3"/>
        <charset val="134"/>
      </rPr>
      <t>设计</t>
    </r>
    <r>
      <rPr>
        <sz val="8"/>
        <rFont val="ＭＳ Ｐゴシック"/>
        <charset val="134"/>
      </rPr>
      <t>模数</t>
    </r>
  </si>
  <si>
    <t>修后实测</t>
  </si>
  <si>
    <t>预测值</t>
  </si>
  <si>
    <t>收缩率</t>
  </si>
  <si>
    <t>修后模数</t>
  </si>
  <si>
    <t>实测值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</si>
</sst>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4">
    <numFmt numFmtId="43" formatCode="_ * #,##0.00_ ;_ * \-#,##0.00_ ;_ * &quot;-&quot;??_ ;_ @_ "/>
    <numFmt numFmtId="178" formatCode="#,##0;\-#,##0;&quot;-&quot;"/>
    <numFmt numFmtId="179" formatCode="#,##0;\(#,##0\)"/>
    <numFmt numFmtId="180" formatCode="_-* #,##0.00_-;\-* #,##0.00_-;_-* &quot;-&quot;??_-;_-@_-"/>
    <numFmt numFmtId="181" formatCode="0;[Red]0"/>
    <numFmt numFmtId="182" formatCode="0.00_);[Red]\(0.00\)"/>
    <numFmt numFmtId="183" formatCode="\$#,##0.00;\(\$#,##0.00\)"/>
    <numFmt numFmtId="184" formatCode="\$#,##0;\(\$#,##0\)"/>
    <numFmt numFmtId="185" formatCode="&quot;｣&quot;#,##0.00;\-&quot;｣&quot;#,##0.00"/>
    <numFmt numFmtId="186" formatCode="_-* #,##0_-;\-* #,##0_-;_-* &quot;-&quot;_-;_-@_-"/>
    <numFmt numFmtId="187" formatCode="0.00000_ "/>
    <numFmt numFmtId="188" formatCode="0.0000_ "/>
    <numFmt numFmtId="189" formatCode="yyyy/m/d;@"/>
    <numFmt numFmtId="190" formatCode="m/d;@"/>
  </numFmts>
  <fonts count="123">
    <font>
      <sz val="11"/>
      <name val="ＭＳ Ｐゴシック"/>
      <charset val="128"/>
    </font>
    <font>
      <sz val="8"/>
      <name val="ＭＳ Ｐゴシック"/>
      <charset val="134"/>
    </font>
    <font>
      <sz val="8"/>
      <name val="宋体"/>
      <family val="3"/>
      <charset val="134"/>
    </font>
    <font>
      <sz val="6"/>
      <name val="ＭＳ Ｐゴシック"/>
      <charset val="134"/>
    </font>
    <font>
      <b/>
      <sz val="11"/>
      <name val="Meiryo UI"/>
      <family val="2"/>
      <charset val="128"/>
    </font>
    <font>
      <sz val="11"/>
      <name val="Meiryo UI"/>
      <family val="2"/>
      <charset val="128"/>
    </font>
    <font>
      <b/>
      <sz val="16"/>
      <name val="Meiryo UI"/>
      <family val="2"/>
      <charset val="128"/>
    </font>
    <font>
      <sz val="16"/>
      <name val="Meiryo UI"/>
      <family val="2"/>
      <charset val="128"/>
    </font>
    <font>
      <sz val="16"/>
      <name val="宋体"/>
      <family val="3"/>
      <charset val="134"/>
    </font>
    <font>
      <b/>
      <sz val="14"/>
      <name val="黑体"/>
      <family val="3"/>
      <charset val="134"/>
    </font>
    <font>
      <sz val="14"/>
      <name val="黑体"/>
      <family val="3"/>
      <charset val="134"/>
    </font>
    <font>
      <sz val="14"/>
      <name val="Meiryo UI"/>
      <family val="2"/>
      <charset val="128"/>
    </font>
    <font>
      <sz val="11"/>
      <name val="黑体"/>
      <family val="3"/>
      <charset val="134"/>
    </font>
    <font>
      <sz val="16"/>
      <name val="黑体"/>
      <family val="3"/>
      <charset val="134"/>
    </font>
    <font>
      <sz val="11"/>
      <name val="宋体"/>
      <family val="3"/>
      <charset val="134"/>
    </font>
    <font>
      <b/>
      <sz val="11"/>
      <name val="宋体"/>
      <family val="3"/>
      <charset val="134"/>
    </font>
    <font>
      <sz val="11"/>
      <color rgb="FF000000"/>
      <name val="宋体"/>
      <family val="3"/>
      <charset val="134"/>
    </font>
    <font>
      <b/>
      <sz val="22"/>
      <name val="宋体"/>
      <family val="3"/>
      <charset val="134"/>
    </font>
    <font>
      <sz val="18"/>
      <name val="Meiryo UI"/>
      <family val="2"/>
      <charset val="128"/>
    </font>
    <font>
      <sz val="22"/>
      <name val="黑体"/>
      <family val="3"/>
      <charset val="134"/>
    </font>
    <font>
      <b/>
      <sz val="12"/>
      <name val="宋体"/>
      <family val="3"/>
      <charset val="134"/>
    </font>
    <font>
      <sz val="12"/>
      <name val="Meiryo UI"/>
      <family val="2"/>
      <charset val="128"/>
    </font>
    <font>
      <sz val="12"/>
      <name val="宋体"/>
      <family val="3"/>
      <charset val="134"/>
    </font>
    <font>
      <sz val="9"/>
      <name val="Meiryo UI"/>
      <family val="2"/>
      <charset val="128"/>
    </font>
    <font>
      <b/>
      <sz val="12"/>
      <name val="Meiryo UI"/>
      <family val="2"/>
      <charset val="128"/>
    </font>
    <font>
      <sz val="11"/>
      <name val="宋体"/>
      <family val="3"/>
      <charset val="134"/>
    </font>
    <font>
      <sz val="10"/>
      <name val="Meiryo UI"/>
      <family val="2"/>
      <charset val="128"/>
    </font>
    <font>
      <sz val="20"/>
      <name val="Meiryo UI"/>
      <family val="2"/>
      <charset val="128"/>
    </font>
    <font>
      <b/>
      <sz val="11"/>
      <color theme="1"/>
      <name val="宋体"/>
      <family val="3"/>
      <charset val="134"/>
      <scheme val="minor"/>
    </font>
    <font>
      <sz val="10"/>
      <name val="Times New Roman"/>
      <family val="1"/>
    </font>
    <font>
      <sz val="10"/>
      <name val="Helv"/>
      <family val="2"/>
    </font>
    <font>
      <sz val="10"/>
      <name val="Arial"/>
      <family val="2"/>
    </font>
    <font>
      <sz val="11"/>
      <color indexed="8"/>
      <name val="Tahoma"/>
      <family val="2"/>
    </font>
    <font>
      <sz val="11"/>
      <color indexed="8"/>
      <name val="맑은 고딕"/>
      <charset val="129"/>
    </font>
    <font>
      <sz val="11"/>
      <color indexed="8"/>
      <name val="宋体"/>
      <family val="3"/>
      <charset val="134"/>
    </font>
    <font>
      <sz val="11"/>
      <color indexed="9"/>
      <name val="Tahoma"/>
      <family val="2"/>
    </font>
    <font>
      <sz val="11"/>
      <color indexed="9"/>
      <name val="맑은 고딕"/>
      <charset val="129"/>
    </font>
    <font>
      <sz val="11"/>
      <color indexed="9"/>
      <name val="宋体"/>
      <family val="3"/>
      <charset val="134"/>
    </font>
    <font>
      <sz val="8"/>
      <name val="Times New Roman"/>
      <family val="1"/>
    </font>
    <font>
      <sz val="11"/>
      <color indexed="20"/>
      <name val="Tahoma"/>
      <family val="2"/>
    </font>
    <font>
      <sz val="10"/>
      <color indexed="8"/>
      <name val="Arial"/>
      <family val="2"/>
    </font>
    <font>
      <b/>
      <sz val="11"/>
      <color indexed="52"/>
      <name val="Tahoma"/>
      <family val="2"/>
    </font>
    <font>
      <sz val="9"/>
      <color indexed="12"/>
      <name val="ＭＳ 明朝"/>
      <charset val="128"/>
    </font>
    <font>
      <b/>
      <sz val="11"/>
      <color indexed="9"/>
      <name val="Tahoma"/>
      <family val="2"/>
    </font>
    <font>
      <sz val="11"/>
      <name val="Arial"/>
      <family val="2"/>
    </font>
    <font>
      <sz val="9"/>
      <name val="Times New Roman"/>
      <family val="1"/>
    </font>
    <font>
      <i/>
      <sz val="11"/>
      <color indexed="23"/>
      <name val="Tahoma"/>
      <family val="2"/>
    </font>
    <font>
      <sz val="11"/>
      <color indexed="17"/>
      <name val="Tahoma"/>
      <family val="2"/>
    </font>
    <font>
      <sz val="8"/>
      <name val="Arial"/>
      <family val="2"/>
    </font>
    <font>
      <b/>
      <sz val="12"/>
      <name val="Arial"/>
      <family val="2"/>
    </font>
    <font>
      <b/>
      <sz val="15"/>
      <color indexed="56"/>
      <name val="Tahoma"/>
      <family val="2"/>
    </font>
    <font>
      <b/>
      <sz val="13"/>
      <color indexed="56"/>
      <name val="Tahoma"/>
      <family val="2"/>
    </font>
    <font>
      <b/>
      <sz val="11"/>
      <color indexed="56"/>
      <name val="Tahoma"/>
      <family val="2"/>
    </font>
    <font>
      <sz val="11"/>
      <color indexed="62"/>
      <name val="Tahoma"/>
      <family val="2"/>
    </font>
    <font>
      <sz val="11"/>
      <color indexed="52"/>
      <name val="Tahoma"/>
      <family val="2"/>
    </font>
    <font>
      <sz val="11"/>
      <color indexed="60"/>
      <name val="Tahoma"/>
      <family val="2"/>
    </font>
    <font>
      <sz val="7"/>
      <name val="Small Fonts"/>
      <family val="2"/>
    </font>
    <font>
      <sz val="10"/>
      <color indexed="8"/>
      <name val="MS Sans Serif"/>
      <family val="2"/>
    </font>
    <font>
      <b/>
      <sz val="11"/>
      <color indexed="63"/>
      <name val="Tahoma"/>
      <family val="2"/>
    </font>
    <font>
      <sz val="8"/>
      <color indexed="16"/>
      <name val="Century Schoolbook"/>
      <family val="1"/>
    </font>
    <font>
      <b/>
      <i/>
      <sz val="10"/>
      <name val="Times New Roman"/>
      <family val="1"/>
    </font>
    <font>
      <b/>
      <sz val="9"/>
      <name val="Times New Roman"/>
      <family val="1"/>
    </font>
    <font>
      <b/>
      <sz val="11"/>
      <color indexed="8"/>
      <name val="Tahoma"/>
      <family val="2"/>
    </font>
    <font>
      <sz val="11"/>
      <color indexed="10"/>
      <name val="Tahoma"/>
      <family val="2"/>
    </font>
    <font>
      <sz val="9"/>
      <name val="ＭＳ Ｐゴシック"/>
      <charset val="128"/>
    </font>
    <font>
      <b/>
      <sz val="18"/>
      <color indexed="62"/>
      <name val="Tahoma"/>
      <family val="2"/>
    </font>
    <font>
      <sz val="14"/>
      <name val="CordiaUPC"/>
      <family val="2"/>
    </font>
    <font>
      <b/>
      <sz val="15"/>
      <color indexed="62"/>
      <name val="Tahoma"/>
      <family val="2"/>
    </font>
    <font>
      <b/>
      <sz val="13"/>
      <color indexed="62"/>
      <name val="Tahoma"/>
      <family val="2"/>
    </font>
    <font>
      <b/>
      <sz val="11"/>
      <color indexed="62"/>
      <name val="Tahoma"/>
      <family val="2"/>
    </font>
    <font>
      <sz val="11"/>
      <name val="明朝"/>
      <charset val="128"/>
    </font>
    <font>
      <b/>
      <sz val="15"/>
      <color indexed="56"/>
      <name val="宋体"/>
      <family val="3"/>
      <charset val="134"/>
    </font>
    <font>
      <b/>
      <sz val="13"/>
      <color indexed="56"/>
      <name val="宋体"/>
      <family val="3"/>
      <charset val="134"/>
    </font>
    <font>
      <b/>
      <sz val="11"/>
      <color indexed="56"/>
      <name val="宋体"/>
      <family val="3"/>
      <charset val="134"/>
    </font>
    <font>
      <b/>
      <sz val="18"/>
      <color indexed="56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sz val="11"/>
      <color indexed="8"/>
      <name val="ＭＳ Ｐゴシック"/>
      <charset val="128"/>
    </font>
    <font>
      <sz val="12"/>
      <name val="ＭＳ Ｐゴシック"/>
      <charset val="128"/>
    </font>
    <font>
      <sz val="12"/>
      <name val="新細明體"/>
      <charset val="134"/>
    </font>
    <font>
      <sz val="11"/>
      <color indexed="10"/>
      <name val="맑은 고딕"/>
      <charset val="129"/>
    </font>
    <font>
      <sz val="14"/>
      <color indexed="12"/>
      <name val="ＭＳ 明朝"/>
      <charset val="128"/>
    </font>
    <font>
      <sz val="11"/>
      <name val="ＭＳ 明朝"/>
      <charset val="128"/>
    </font>
    <font>
      <b/>
      <sz val="11"/>
      <color indexed="52"/>
      <name val="맑은 고딕"/>
      <charset val="129"/>
    </font>
    <font>
      <sz val="11"/>
      <color indexed="20"/>
      <name val="宋体"/>
      <family val="3"/>
      <charset val="134"/>
    </font>
    <font>
      <sz val="11"/>
      <color indexed="20"/>
      <name val="ＭＳ Ｐゴシック"/>
      <charset val="128"/>
    </font>
    <font>
      <sz val="10"/>
      <color indexed="20"/>
      <name val="Arial Unicode MS"/>
      <family val="2"/>
      <charset val="134"/>
    </font>
    <font>
      <sz val="11"/>
      <color indexed="20"/>
      <name val="맑은 고딕"/>
      <charset val="129"/>
    </font>
    <font>
      <sz val="11"/>
      <color indexed="17"/>
      <name val="宋体"/>
      <family val="3"/>
      <charset val="134"/>
    </font>
    <font>
      <sz val="11"/>
      <color indexed="17"/>
      <name val="ＭＳ Ｐゴシック"/>
      <charset val="128"/>
    </font>
    <font>
      <sz val="10"/>
      <color indexed="17"/>
      <name val="Arial Unicode MS"/>
      <family val="2"/>
      <charset val="134"/>
    </font>
    <font>
      <b/>
      <sz val="11"/>
      <color indexed="8"/>
      <name val="宋体"/>
      <family val="3"/>
      <charset val="134"/>
    </font>
    <font>
      <b/>
      <sz val="11"/>
      <color indexed="52"/>
      <name val="宋体"/>
      <family val="3"/>
      <charset val="134"/>
    </font>
    <font>
      <b/>
      <sz val="11"/>
      <color indexed="9"/>
      <name val="宋体"/>
      <family val="3"/>
      <charset val="134"/>
    </font>
    <font>
      <i/>
      <sz val="11"/>
      <color indexed="23"/>
      <name val="宋体"/>
      <family val="3"/>
      <charset val="134"/>
    </font>
    <font>
      <sz val="11"/>
      <color indexed="10"/>
      <name val="宋体"/>
      <family val="3"/>
      <charset val="134"/>
    </font>
    <font>
      <sz val="11"/>
      <color indexed="52"/>
      <name val="宋体"/>
      <family val="3"/>
      <charset val="134"/>
    </font>
    <font>
      <sz val="10"/>
      <color indexed="8"/>
      <name val="Arial Unicode MS"/>
      <family val="2"/>
      <charset val="134"/>
    </font>
    <font>
      <sz val="11"/>
      <color indexed="60"/>
      <name val="宋体"/>
      <family val="3"/>
      <charset val="134"/>
    </font>
    <font>
      <b/>
      <sz val="11"/>
      <color indexed="63"/>
      <name val="宋体"/>
      <family val="3"/>
      <charset val="134"/>
    </font>
    <font>
      <sz val="11"/>
      <color indexed="62"/>
      <name val="宋体"/>
      <family val="3"/>
      <charset val="134"/>
    </font>
    <font>
      <sz val="14"/>
      <name val="ＭＳ 明朝"/>
      <charset val="128"/>
    </font>
    <font>
      <sz val="12"/>
      <name val="Times New Roman"/>
      <family val="1"/>
    </font>
    <font>
      <sz val="11"/>
      <color indexed="60"/>
      <name val="맑은 고딕"/>
      <charset val="129"/>
    </font>
    <font>
      <i/>
      <sz val="11"/>
      <color indexed="23"/>
      <name val="맑은 고딕"/>
      <charset val="129"/>
    </font>
    <font>
      <b/>
      <sz val="11"/>
      <color indexed="9"/>
      <name val="맑은 고딕"/>
      <charset val="129"/>
    </font>
    <font>
      <sz val="11"/>
      <color indexed="52"/>
      <name val="맑은 고딕"/>
      <charset val="129"/>
    </font>
    <font>
      <b/>
      <sz val="11"/>
      <color indexed="8"/>
      <name val="맑은 고딕"/>
      <charset val="129"/>
    </font>
    <font>
      <sz val="11"/>
      <color indexed="62"/>
      <name val="맑은 고딕"/>
      <charset val="129"/>
    </font>
    <font>
      <b/>
      <sz val="18"/>
      <color indexed="56"/>
      <name val="맑은 고딕"/>
      <charset val="129"/>
    </font>
    <font>
      <b/>
      <sz val="15"/>
      <color indexed="56"/>
      <name val="맑은 고딕"/>
      <charset val="129"/>
    </font>
    <font>
      <b/>
      <sz val="13"/>
      <color indexed="56"/>
      <name val="맑은 고딕"/>
      <charset val="129"/>
    </font>
    <font>
      <b/>
      <sz val="11"/>
      <color indexed="56"/>
      <name val="맑은 고딕"/>
      <charset val="129"/>
    </font>
    <font>
      <sz val="11"/>
      <color indexed="17"/>
      <name val="맑은 고딕"/>
      <charset val="129"/>
    </font>
    <font>
      <b/>
      <sz val="11"/>
      <color indexed="63"/>
      <name val="맑은 고딕"/>
      <charset val="129"/>
    </font>
    <font>
      <sz val="9"/>
      <name val="Tahoma"/>
      <family val="2"/>
    </font>
    <font>
      <sz val="11"/>
      <color rgb="FFFF0000"/>
      <name val="宋体"/>
      <family val="3"/>
      <charset val="134"/>
    </font>
    <font>
      <sz val="14"/>
      <name val="宋体"/>
      <family val="3"/>
      <charset val="134"/>
    </font>
    <font>
      <sz val="9"/>
      <name val="宋体"/>
      <family val="3"/>
      <charset val="134"/>
    </font>
    <font>
      <sz val="18"/>
      <name val="宋体"/>
      <family val="3"/>
      <charset val="134"/>
    </font>
    <font>
      <sz val="10"/>
      <name val="宋体"/>
      <family val="3"/>
      <charset val="134"/>
    </font>
    <font>
      <sz val="20"/>
      <name val="宋体"/>
      <family val="3"/>
      <charset val="134"/>
    </font>
    <font>
      <b/>
      <sz val="11"/>
      <name val="ＭＳ Ｐゴシック"/>
      <charset val="128"/>
    </font>
    <font>
      <sz val="11"/>
      <name val="ＭＳ Ｐゴシック"/>
      <charset val="128"/>
    </font>
  </fonts>
  <fills count="34">
    <fill>
      <patternFill patternType="none"/>
    </fill>
    <fill>
      <patternFill patternType="gray125"/>
    </fill>
    <fill>
      <patternFill patternType="solid">
        <fgColor theme="4" tint="0.79985961485641044"/>
        <bgColor indexed="64"/>
      </patternFill>
    </fill>
    <fill>
      <patternFill patternType="solid">
        <fgColor theme="5" tint="0.79985961485641044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85961485641044"/>
        <bgColor indexed="64"/>
      </patternFill>
    </fill>
    <fill>
      <patternFill patternType="solid">
        <fgColor theme="7" tint="0.79985961485641044"/>
        <bgColor indexed="64"/>
      </patternFill>
    </fill>
    <fill>
      <patternFill patternType="solid">
        <fgColor theme="6" tint="0.799859614856410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14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54"/>
        <bgColor indexed="64"/>
      </patternFill>
    </fill>
  </fills>
  <borders count="8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 diagonalUp="1"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 style="thin">
        <color auto="1"/>
      </diagonal>
    </border>
    <border>
      <left/>
      <right style="thin">
        <color auto="1"/>
      </right>
      <top/>
      <bottom style="medium">
        <color auto="1"/>
      </bottom>
      <diagonal/>
    </border>
    <border diagonalUp="1">
      <left style="thin">
        <color auto="1"/>
      </left>
      <right style="thin">
        <color auto="1"/>
      </right>
      <top/>
      <bottom style="medium">
        <color auto="1"/>
      </bottom>
      <diagonal style="thin">
        <color auto="1"/>
      </diagonal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/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 style="medium">
        <color auto="1"/>
      </right>
      <top/>
      <bottom style="hair">
        <color auto="1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/>
      <bottom style="thick">
        <color indexed="49"/>
      </bottom>
      <diagonal/>
    </border>
    <border>
      <left/>
      <right/>
      <top/>
      <bottom style="medium">
        <color indexed="49"/>
      </bottom>
      <diagonal/>
    </border>
  </borders>
  <cellStyleXfs count="262">
    <xf numFmtId="0" fontId="0" fillId="0" borderId="0">
      <alignment vertical="center"/>
    </xf>
    <xf numFmtId="0" fontId="29" fillId="0" borderId="0" applyNumberFormat="0" applyFill="0" applyBorder="0" applyAlignment="0" applyProtection="0"/>
    <xf numFmtId="0" fontId="30" fillId="0" borderId="0"/>
    <xf numFmtId="0" fontId="30" fillId="0" borderId="0"/>
    <xf numFmtId="0" fontId="30" fillId="0" borderId="0"/>
    <xf numFmtId="0" fontId="31" fillId="0" borderId="0"/>
    <xf numFmtId="0" fontId="30" fillId="0" borderId="0"/>
    <xf numFmtId="0" fontId="30" fillId="0" borderId="0"/>
    <xf numFmtId="0" fontId="30" fillId="0" borderId="0"/>
    <xf numFmtId="0" fontId="32" fillId="9" borderId="0" applyNumberFormat="0" applyBorder="0" applyAlignment="0" applyProtection="0"/>
    <xf numFmtId="0" fontId="32" fillId="10" borderId="0" applyNumberFormat="0" applyBorder="0" applyAlignment="0" applyProtection="0"/>
    <xf numFmtId="0" fontId="32" fillId="11" borderId="0" applyNumberFormat="0" applyBorder="0" applyAlignment="0" applyProtection="0"/>
    <xf numFmtId="0" fontId="32" fillId="12" borderId="0" applyNumberFormat="0" applyBorder="0" applyAlignment="0" applyProtection="0"/>
    <xf numFmtId="0" fontId="32" fillId="13" borderId="0" applyNumberFormat="0" applyBorder="0" applyAlignment="0" applyProtection="0"/>
    <xf numFmtId="0" fontId="32" fillId="14" borderId="0" applyNumberFormat="0" applyBorder="0" applyAlignment="0" applyProtection="0"/>
    <xf numFmtId="0" fontId="32" fillId="14" borderId="0" applyNumberFormat="0" applyBorder="0" applyAlignment="0" applyProtection="0"/>
    <xf numFmtId="0" fontId="32" fillId="15" borderId="0" applyNumberFormat="0" applyBorder="0" applyAlignment="0" applyProtection="0"/>
    <xf numFmtId="0" fontId="32" fillId="16" borderId="0" applyNumberFormat="0" applyBorder="0" applyAlignment="0" applyProtection="0"/>
    <xf numFmtId="0" fontId="32" fillId="14" borderId="0" applyNumberFormat="0" applyBorder="0" applyAlignment="0" applyProtection="0"/>
    <xf numFmtId="0" fontId="32" fillId="13" borderId="0" applyNumberFormat="0" applyBorder="0" applyAlignment="0" applyProtection="0"/>
    <xf numFmtId="0" fontId="32" fillId="16" borderId="0" applyNumberFormat="0" applyBorder="0" applyAlignment="0" applyProtection="0"/>
    <xf numFmtId="0" fontId="33" fillId="9" borderId="0" applyNumberFormat="0" applyBorder="0" applyAlignment="0" applyProtection="0">
      <alignment vertical="center"/>
    </xf>
    <xf numFmtId="0" fontId="33" fillId="10" borderId="0" applyNumberFormat="0" applyBorder="0" applyAlignment="0" applyProtection="0">
      <alignment vertical="center"/>
    </xf>
    <xf numFmtId="0" fontId="33" fillId="11" borderId="0" applyNumberFormat="0" applyBorder="0" applyAlignment="0" applyProtection="0">
      <alignment vertical="center"/>
    </xf>
    <xf numFmtId="0" fontId="33" fillId="12" borderId="0" applyNumberFormat="0" applyBorder="0" applyAlignment="0" applyProtection="0">
      <alignment vertical="center"/>
    </xf>
    <xf numFmtId="0" fontId="33" fillId="13" borderId="0" applyNumberFormat="0" applyBorder="0" applyAlignment="0" applyProtection="0">
      <alignment vertical="center"/>
    </xf>
    <xf numFmtId="0" fontId="33" fillId="14" borderId="0" applyNumberFormat="0" applyBorder="0" applyAlignment="0" applyProtection="0">
      <alignment vertical="center"/>
    </xf>
    <xf numFmtId="0" fontId="34" fillId="9" borderId="0" applyNumberFormat="0" applyBorder="0" applyAlignment="0" applyProtection="0">
      <alignment vertical="center"/>
    </xf>
    <xf numFmtId="0" fontId="34" fillId="10" borderId="0" applyNumberFormat="0" applyBorder="0" applyAlignment="0" applyProtection="0">
      <alignment vertical="center"/>
    </xf>
    <xf numFmtId="0" fontId="34" fillId="11" borderId="0" applyNumberFormat="0" applyBorder="0" applyAlignment="0" applyProtection="0">
      <alignment vertical="center"/>
    </xf>
    <xf numFmtId="0" fontId="34" fillId="12" borderId="0" applyNumberFormat="0" applyBorder="0" applyAlignment="0" applyProtection="0">
      <alignment vertical="center"/>
    </xf>
    <xf numFmtId="0" fontId="34" fillId="13" borderId="0" applyNumberFormat="0" applyBorder="0" applyAlignment="0" applyProtection="0">
      <alignment vertical="center"/>
    </xf>
    <xf numFmtId="0" fontId="34" fillId="14" borderId="0" applyNumberFormat="0" applyBorder="0" applyAlignment="0" applyProtection="0">
      <alignment vertical="center"/>
    </xf>
    <xf numFmtId="0" fontId="32" fillId="17" borderId="0" applyNumberFormat="0" applyBorder="0" applyAlignment="0" applyProtection="0"/>
    <xf numFmtId="0" fontId="32" fillId="15" borderId="0" applyNumberFormat="0" applyBorder="0" applyAlignment="0" applyProtection="0"/>
    <xf numFmtId="0" fontId="32" fillId="18" borderId="0" applyNumberFormat="0" applyBorder="0" applyAlignment="0" applyProtection="0"/>
    <xf numFmtId="0" fontId="32" fillId="12" borderId="0" applyNumberFormat="0" applyBorder="0" applyAlignment="0" applyProtection="0"/>
    <xf numFmtId="0" fontId="32" fillId="17" borderId="0" applyNumberFormat="0" applyBorder="0" applyAlignment="0" applyProtection="0"/>
    <xf numFmtId="0" fontId="32" fillId="19" borderId="0" applyNumberFormat="0" applyBorder="0" applyAlignment="0" applyProtection="0"/>
    <xf numFmtId="0" fontId="32" fillId="20" borderId="0" applyNumberFormat="0" applyBorder="0" applyAlignment="0" applyProtection="0"/>
    <xf numFmtId="0" fontId="32" fillId="15" borderId="0" applyNumberFormat="0" applyBorder="0" applyAlignment="0" applyProtection="0"/>
    <xf numFmtId="0" fontId="32" fillId="21" borderId="0" applyNumberFormat="0" applyBorder="0" applyAlignment="0" applyProtection="0"/>
    <xf numFmtId="0" fontId="32" fillId="20" borderId="0" applyNumberFormat="0" applyBorder="0" applyAlignment="0" applyProtection="0"/>
    <xf numFmtId="0" fontId="32" fillId="17" borderId="0" applyNumberFormat="0" applyBorder="0" applyAlignment="0" applyProtection="0"/>
    <xf numFmtId="0" fontId="32" fillId="21" borderId="0" applyNumberFormat="0" applyBorder="0" applyAlignment="0" applyProtection="0"/>
    <xf numFmtId="0" fontId="33" fillId="17" borderId="0" applyNumberFormat="0" applyBorder="0" applyAlignment="0" applyProtection="0">
      <alignment vertical="center"/>
    </xf>
    <xf numFmtId="0" fontId="33" fillId="15" borderId="0" applyNumberFormat="0" applyBorder="0" applyAlignment="0" applyProtection="0">
      <alignment vertical="center"/>
    </xf>
    <xf numFmtId="0" fontId="33" fillId="18" borderId="0" applyNumberFormat="0" applyBorder="0" applyAlignment="0" applyProtection="0">
      <alignment vertical="center"/>
    </xf>
    <xf numFmtId="0" fontId="33" fillId="12" borderId="0" applyNumberFormat="0" applyBorder="0" applyAlignment="0" applyProtection="0">
      <alignment vertical="center"/>
    </xf>
    <xf numFmtId="0" fontId="33" fillId="17" borderId="0" applyNumberFormat="0" applyBorder="0" applyAlignment="0" applyProtection="0">
      <alignment vertical="center"/>
    </xf>
    <xf numFmtId="0" fontId="33" fillId="19" borderId="0" applyNumberFormat="0" applyBorder="0" applyAlignment="0" applyProtection="0">
      <alignment vertical="center"/>
    </xf>
    <xf numFmtId="0" fontId="34" fillId="17" borderId="0" applyNumberFormat="0" applyBorder="0" applyAlignment="0" applyProtection="0">
      <alignment vertical="center"/>
    </xf>
    <xf numFmtId="0" fontId="34" fillId="15" borderId="0" applyNumberFormat="0" applyBorder="0" applyAlignment="0" applyProtection="0">
      <alignment vertical="center"/>
    </xf>
    <xf numFmtId="0" fontId="34" fillId="18" borderId="0" applyNumberFormat="0" applyBorder="0" applyAlignment="0" applyProtection="0">
      <alignment vertical="center"/>
    </xf>
    <xf numFmtId="0" fontId="34" fillId="12" borderId="0" applyNumberFormat="0" applyBorder="0" applyAlignment="0" applyProtection="0">
      <alignment vertical="center"/>
    </xf>
    <xf numFmtId="0" fontId="34" fillId="17" borderId="0" applyNumberFormat="0" applyBorder="0" applyAlignment="0" applyProtection="0">
      <alignment vertical="center"/>
    </xf>
    <xf numFmtId="0" fontId="34" fillId="19" borderId="0" applyNumberFormat="0" applyBorder="0" applyAlignment="0" applyProtection="0">
      <alignment vertical="center"/>
    </xf>
    <xf numFmtId="0" fontId="35" fillId="22" borderId="0" applyNumberFormat="0" applyBorder="0" applyAlignment="0" applyProtection="0"/>
    <xf numFmtId="0" fontId="35" fillId="15" borderId="0" applyNumberFormat="0" applyBorder="0" applyAlignment="0" applyProtection="0"/>
    <xf numFmtId="0" fontId="35" fillId="18" borderId="0" applyNumberFormat="0" applyBorder="0" applyAlignment="0" applyProtection="0"/>
    <xf numFmtId="0" fontId="35" fillId="23" borderId="0" applyNumberFormat="0" applyBorder="0" applyAlignment="0" applyProtection="0"/>
    <xf numFmtId="0" fontId="35" fillId="24" borderId="0" applyNumberFormat="0" applyBorder="0" applyAlignment="0" applyProtection="0"/>
    <xf numFmtId="0" fontId="35" fillId="25" borderId="0" applyNumberFormat="0" applyBorder="0" applyAlignment="0" applyProtection="0"/>
    <xf numFmtId="0" fontId="35" fillId="24" borderId="0" applyNumberFormat="0" applyBorder="0" applyAlignment="0" applyProtection="0"/>
    <xf numFmtId="0" fontId="35" fillId="15" borderId="0" applyNumberFormat="0" applyBorder="0" applyAlignment="0" applyProtection="0"/>
    <xf numFmtId="0" fontId="35" fillId="21" borderId="0" applyNumberFormat="0" applyBorder="0" applyAlignment="0" applyProtection="0"/>
    <xf numFmtId="0" fontId="35" fillId="20" borderId="0" applyNumberFormat="0" applyBorder="0" applyAlignment="0" applyProtection="0"/>
    <xf numFmtId="0" fontId="35" fillId="24" borderId="0" applyNumberFormat="0" applyBorder="0" applyAlignment="0" applyProtection="0"/>
    <xf numFmtId="0" fontId="35" fillId="15" borderId="0" applyNumberFormat="0" applyBorder="0" applyAlignment="0" applyProtection="0"/>
    <xf numFmtId="0" fontId="36" fillId="22" borderId="0" applyNumberFormat="0" applyBorder="0" applyAlignment="0" applyProtection="0">
      <alignment vertical="center"/>
    </xf>
    <xf numFmtId="0" fontId="36" fillId="15" borderId="0" applyNumberFormat="0" applyBorder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36" fillId="23" borderId="0" applyNumberFormat="0" applyBorder="0" applyAlignment="0" applyProtection="0">
      <alignment vertical="center"/>
    </xf>
    <xf numFmtId="0" fontId="36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7" fillId="22" borderId="0" applyNumberFormat="0" applyBorder="0" applyAlignment="0" applyProtection="0">
      <alignment vertical="center"/>
    </xf>
    <xf numFmtId="0" fontId="37" fillId="15" borderId="0" applyNumberFormat="0" applyBorder="0" applyAlignment="0" applyProtection="0">
      <alignment vertical="center"/>
    </xf>
    <xf numFmtId="0" fontId="37" fillId="18" borderId="0" applyNumberFormat="0" applyBorder="0" applyAlignment="0" applyProtection="0">
      <alignment vertical="center"/>
    </xf>
    <xf numFmtId="0" fontId="37" fillId="23" borderId="0" applyNumberFormat="0" applyBorder="0" applyAlignment="0" applyProtection="0">
      <alignment vertical="center"/>
    </xf>
    <xf numFmtId="0" fontId="37" fillId="24" borderId="0" applyNumberFormat="0" applyBorder="0" applyAlignment="0" applyProtection="0">
      <alignment vertical="center"/>
    </xf>
    <xf numFmtId="0" fontId="37" fillId="25" borderId="0" applyNumberFormat="0" applyBorder="0" applyAlignment="0" applyProtection="0">
      <alignment vertical="center"/>
    </xf>
    <xf numFmtId="0" fontId="35" fillId="26" borderId="0" applyNumberFormat="0" applyBorder="0" applyAlignment="0" applyProtection="0"/>
    <xf numFmtId="0" fontId="35" fillId="27" borderId="0" applyNumberFormat="0" applyBorder="0" applyAlignment="0" applyProtection="0"/>
    <xf numFmtId="0" fontId="35" fillId="28" borderId="0" applyNumberFormat="0" applyBorder="0" applyAlignment="0" applyProtection="0"/>
    <xf numFmtId="0" fontId="35" fillId="23" borderId="0" applyNumberFormat="0" applyBorder="0" applyAlignment="0" applyProtection="0"/>
    <xf numFmtId="0" fontId="35" fillId="24" borderId="0" applyNumberFormat="0" applyBorder="0" applyAlignment="0" applyProtection="0"/>
    <xf numFmtId="0" fontId="35" fillId="29" borderId="0" applyNumberFormat="0" applyBorder="0" applyAlignment="0" applyProtection="0"/>
    <xf numFmtId="0" fontId="38" fillId="0" borderId="0">
      <alignment horizontal="center" wrapText="1"/>
      <protection locked="0"/>
    </xf>
    <xf numFmtId="0" fontId="39" fillId="10" borderId="0" applyNumberFormat="0" applyBorder="0" applyAlignment="0" applyProtection="0"/>
    <xf numFmtId="178" fontId="40" fillId="0" borderId="0" applyFill="0" applyBorder="0" applyAlignment="0"/>
    <xf numFmtId="0" fontId="41" fillId="20" borderId="76" applyNumberFormat="0" applyAlignment="0" applyProtection="0"/>
    <xf numFmtId="0" fontId="42" fillId="0" borderId="17" applyFill="0" applyBorder="0">
      <protection locked="0"/>
    </xf>
    <xf numFmtId="0" fontId="43" fillId="30" borderId="77" applyNumberFormat="0" applyAlignment="0" applyProtection="0"/>
    <xf numFmtId="38" fontId="44" fillId="0" borderId="0" applyFont="0" applyFill="0" applyBorder="0" applyAlignment="0" applyProtection="0"/>
    <xf numFmtId="179" fontId="29" fillId="0" borderId="0"/>
    <xf numFmtId="180" fontId="31" fillId="0" borderId="0" applyFont="0" applyFill="0" applyBorder="0" applyAlignment="0" applyProtection="0"/>
    <xf numFmtId="181" fontId="122" fillId="0" borderId="0" applyFont="0" applyFill="0" applyBorder="0" applyAlignment="0" applyProtection="0"/>
    <xf numFmtId="182" fontId="122" fillId="0" borderId="0" applyFont="0" applyFill="0" applyBorder="0" applyAlignment="0" applyProtection="0"/>
    <xf numFmtId="183" fontId="29" fillId="0" borderId="0"/>
    <xf numFmtId="184" fontId="29" fillId="0" borderId="0"/>
    <xf numFmtId="0" fontId="45" fillId="0" borderId="0">
      <alignment horizontal="left"/>
    </xf>
    <xf numFmtId="0" fontId="122" fillId="0" borderId="0"/>
    <xf numFmtId="0" fontId="46" fillId="0" borderId="0" applyNumberFormat="0" applyFill="0" applyBorder="0" applyAlignment="0" applyProtection="0"/>
    <xf numFmtId="0" fontId="47" fillId="11" borderId="0" applyNumberFormat="0" applyBorder="0" applyAlignment="0" applyProtection="0"/>
    <xf numFmtId="38" fontId="48" fillId="20" borderId="0" applyNumberFormat="0" applyBorder="0" applyAlignment="0" applyProtection="0"/>
    <xf numFmtId="0" fontId="49" fillId="0" borderId="15" applyNumberFormat="0" applyAlignment="0" applyProtection="0">
      <alignment horizontal="left" vertical="center"/>
    </xf>
    <xf numFmtId="0" fontId="49" fillId="0" borderId="30">
      <alignment horizontal="left" vertical="center"/>
    </xf>
    <xf numFmtId="0" fontId="50" fillId="0" borderId="78" applyNumberFormat="0" applyFill="0" applyAlignment="0" applyProtection="0"/>
    <xf numFmtId="0" fontId="51" fillId="0" borderId="79" applyNumberFormat="0" applyFill="0" applyAlignment="0" applyProtection="0"/>
    <xf numFmtId="0" fontId="52" fillId="0" borderId="80" applyNumberFormat="0" applyFill="0" applyAlignment="0" applyProtection="0"/>
    <xf numFmtId="0" fontId="52" fillId="0" borderId="0" applyNumberFormat="0" applyFill="0" applyBorder="0" applyAlignment="0" applyProtection="0"/>
    <xf numFmtId="0" fontId="53" fillId="14" borderId="76" applyNumberFormat="0" applyAlignment="0" applyProtection="0"/>
    <xf numFmtId="10" fontId="48" fillId="16" borderId="1" applyNumberFormat="0" applyBorder="0" applyAlignment="0" applyProtection="0"/>
    <xf numFmtId="0" fontId="54" fillId="0" borderId="81" applyNumberFormat="0" applyFill="0" applyAlignment="0" applyProtection="0"/>
    <xf numFmtId="0" fontId="55" fillId="21" borderId="0" applyNumberFormat="0" applyBorder="0" applyAlignment="0" applyProtection="0"/>
    <xf numFmtId="37" fontId="56" fillId="0" borderId="0"/>
    <xf numFmtId="0" fontId="57" fillId="0" borderId="0"/>
    <xf numFmtId="185" fontId="30" fillId="0" borderId="0"/>
    <xf numFmtId="0" fontId="31" fillId="0" borderId="0"/>
    <xf numFmtId="0" fontId="32" fillId="16" borderId="82" applyNumberFormat="0" applyFont="0" applyAlignment="0" applyProtection="0"/>
    <xf numFmtId="0" fontId="58" fillId="20" borderId="83" applyNumberFormat="0" applyAlignment="0" applyProtection="0"/>
    <xf numFmtId="14" fontId="38" fillId="0" borderId="0">
      <alignment horizontal="center" wrapText="1"/>
      <protection locked="0"/>
    </xf>
    <xf numFmtId="10" fontId="31" fillId="0" borderId="0" applyFont="0" applyFill="0" applyBorder="0" applyAlignment="0" applyProtection="0"/>
    <xf numFmtId="4" fontId="45" fillId="0" borderId="0">
      <alignment horizontal="right"/>
    </xf>
    <xf numFmtId="4" fontId="59" fillId="0" borderId="0">
      <alignment horizontal="right"/>
    </xf>
    <xf numFmtId="0" fontId="60" fillId="0" borderId="0">
      <alignment horizontal="left"/>
    </xf>
    <xf numFmtId="0" fontId="61" fillId="0" borderId="0">
      <alignment horizontal="center"/>
    </xf>
    <xf numFmtId="0" fontId="62" fillId="0" borderId="84" applyNumberFormat="0" applyFill="0" applyAlignment="0" applyProtection="0"/>
    <xf numFmtId="0" fontId="63" fillId="0" borderId="0" applyNumberFormat="0" applyFill="0" applyBorder="0" applyAlignment="0" applyProtection="0"/>
    <xf numFmtId="0" fontId="31" fillId="0" borderId="0"/>
    <xf numFmtId="9" fontId="122" fillId="0" borderId="0" applyFont="0" applyFill="0" applyBorder="0" applyAlignment="0" applyProtection="0"/>
    <xf numFmtId="9" fontId="22" fillId="0" borderId="0" applyFont="0" applyFill="0" applyBorder="0" applyAlignment="0" applyProtection="0">
      <alignment vertical="center"/>
    </xf>
    <xf numFmtId="0" fontId="64" fillId="31" borderId="85">
      <alignment horizontal="centerContinuous" vertical="center"/>
    </xf>
    <xf numFmtId="0" fontId="43" fillId="30" borderId="77" applyNumberFormat="0" applyAlignment="0" applyProtection="0"/>
    <xf numFmtId="0" fontId="54" fillId="0" borderId="81" applyNumberFormat="0" applyFill="0" applyAlignment="0" applyProtection="0"/>
    <xf numFmtId="0" fontId="39" fillId="10" borderId="0" applyNumberFormat="0" applyBorder="0" applyAlignment="0" applyProtection="0"/>
    <xf numFmtId="0" fontId="58" fillId="32" borderId="83" applyNumberFormat="0" applyAlignment="0" applyProtection="0"/>
    <xf numFmtId="0" fontId="41" fillId="32" borderId="76" applyNumberFormat="0" applyAlignment="0" applyProtection="0"/>
    <xf numFmtId="0" fontId="63" fillId="0" borderId="0" applyNumberFormat="0" applyFill="0" applyBorder="0" applyAlignment="0" applyProtection="0"/>
    <xf numFmtId="0" fontId="46" fillId="0" borderId="0" applyNumberFormat="0" applyFill="0" applyBorder="0" applyAlignment="0" applyProtection="0"/>
    <xf numFmtId="0" fontId="65" fillId="0" borderId="0" applyNumberFormat="0" applyFill="0" applyBorder="0" applyAlignment="0" applyProtection="0"/>
    <xf numFmtId="0" fontId="47" fillId="11" borderId="0" applyNumberFormat="0" applyBorder="0" applyAlignment="0" applyProtection="0"/>
    <xf numFmtId="0" fontId="53" fillId="21" borderId="76" applyNumberFormat="0" applyAlignment="0" applyProtection="0"/>
    <xf numFmtId="0" fontId="55" fillId="21" borderId="0" applyNumberFormat="0" applyBorder="0" applyAlignment="0" applyProtection="0"/>
    <xf numFmtId="0" fontId="62" fillId="0" borderId="86" applyNumberFormat="0" applyFill="0" applyAlignment="0" applyProtection="0"/>
    <xf numFmtId="0" fontId="35" fillId="24" borderId="0" applyNumberFormat="0" applyBorder="0" applyAlignment="0" applyProtection="0"/>
    <xf numFmtId="0" fontId="35" fillId="27" borderId="0" applyNumberFormat="0" applyBorder="0" applyAlignment="0" applyProtection="0"/>
    <xf numFmtId="0" fontId="35" fillId="28" borderId="0" applyNumberFormat="0" applyBorder="0" applyAlignment="0" applyProtection="0"/>
    <xf numFmtId="0" fontId="35" fillId="33" borderId="0" applyNumberFormat="0" applyBorder="0" applyAlignment="0" applyProtection="0"/>
    <xf numFmtId="0" fontId="35" fillId="24" borderId="0" applyNumberFormat="0" applyBorder="0" applyAlignment="0" applyProtection="0"/>
    <xf numFmtId="0" fontId="35" fillId="29" borderId="0" applyNumberFormat="0" applyBorder="0" applyAlignment="0" applyProtection="0"/>
    <xf numFmtId="0" fontId="66" fillId="16" borderId="82" applyNumberFormat="0" applyFont="0" applyAlignment="0" applyProtection="0"/>
    <xf numFmtId="0" fontId="67" fillId="0" borderId="87" applyNumberFormat="0" applyFill="0" applyAlignment="0" applyProtection="0"/>
    <xf numFmtId="0" fontId="68" fillId="0" borderId="79" applyNumberFormat="0" applyFill="0" applyAlignment="0" applyProtection="0"/>
    <xf numFmtId="0" fontId="69" fillId="0" borderId="88" applyNumberFormat="0" applyFill="0" applyAlignment="0" applyProtection="0"/>
    <xf numFmtId="0" fontId="69" fillId="0" borderId="0" applyNumberFormat="0" applyFill="0" applyBorder="0" applyAlignment="0" applyProtection="0"/>
    <xf numFmtId="0" fontId="70" fillId="0" borderId="0"/>
    <xf numFmtId="0" fontId="36" fillId="26" borderId="0" applyNumberFormat="0" applyBorder="0" applyAlignment="0" applyProtection="0">
      <alignment vertical="center"/>
    </xf>
    <xf numFmtId="0" fontId="36" fillId="27" borderId="0" applyNumberFormat="0" applyBorder="0" applyAlignment="0" applyProtection="0">
      <alignment vertical="center"/>
    </xf>
    <xf numFmtId="0" fontId="36" fillId="28" borderId="0" applyNumberFormat="0" applyBorder="0" applyAlignment="0" applyProtection="0">
      <alignment vertical="center"/>
    </xf>
    <xf numFmtId="0" fontId="36" fillId="23" borderId="0" applyNumberFormat="0" applyBorder="0" applyAlignment="0" applyProtection="0">
      <alignment vertical="center"/>
    </xf>
    <xf numFmtId="0" fontId="36" fillId="24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71" fillId="0" borderId="78" applyNumberFormat="0" applyFill="0" applyAlignment="0" applyProtection="0">
      <alignment vertical="center"/>
    </xf>
    <xf numFmtId="0" fontId="72" fillId="0" borderId="79" applyNumberFormat="0" applyFill="0" applyAlignment="0" applyProtection="0">
      <alignment vertical="center"/>
    </xf>
    <xf numFmtId="0" fontId="73" fillId="0" borderId="80" applyNumberFormat="0" applyFill="0" applyAlignment="0" applyProtection="0">
      <alignment vertical="center"/>
    </xf>
    <xf numFmtId="0" fontId="73" fillId="0" borderId="0" applyNumberFormat="0" applyFill="0" applyBorder="0" applyAlignment="0" applyProtection="0">
      <alignment vertical="center"/>
    </xf>
    <xf numFmtId="0" fontId="74" fillId="0" borderId="0" applyNumberFormat="0" applyFill="0" applyBorder="0" applyAlignment="0" applyProtection="0">
      <alignment vertical="center"/>
    </xf>
    <xf numFmtId="0" fontId="75" fillId="0" borderId="0">
      <alignment vertical="center"/>
    </xf>
    <xf numFmtId="0" fontId="75" fillId="0" borderId="0">
      <alignment vertical="center"/>
    </xf>
    <xf numFmtId="0" fontId="75" fillId="0" borderId="0">
      <alignment vertical="center"/>
    </xf>
    <xf numFmtId="0" fontId="75" fillId="0" borderId="0">
      <alignment vertical="center"/>
    </xf>
    <xf numFmtId="0" fontId="122" fillId="0" borderId="0">
      <alignment vertical="center"/>
    </xf>
    <xf numFmtId="0" fontId="76" fillId="0" borderId="0">
      <alignment vertical="center"/>
    </xf>
    <xf numFmtId="0" fontId="122" fillId="0" borderId="0">
      <alignment vertical="center"/>
    </xf>
    <xf numFmtId="0" fontId="75" fillId="0" borderId="0">
      <alignment vertical="center"/>
    </xf>
    <xf numFmtId="0" fontId="75" fillId="0" borderId="0">
      <alignment vertical="center"/>
    </xf>
    <xf numFmtId="0" fontId="75" fillId="0" borderId="0">
      <alignment vertical="center"/>
    </xf>
    <xf numFmtId="0" fontId="77" fillId="0" borderId="0">
      <alignment vertical="center"/>
    </xf>
    <xf numFmtId="0" fontId="75" fillId="0" borderId="0">
      <alignment vertical="center"/>
    </xf>
    <xf numFmtId="0" fontId="76" fillId="0" borderId="0">
      <alignment vertical="center"/>
    </xf>
    <xf numFmtId="0" fontId="75" fillId="0" borderId="0">
      <alignment vertical="center"/>
    </xf>
    <xf numFmtId="0" fontId="75" fillId="0" borderId="0">
      <alignment vertical="center"/>
    </xf>
    <xf numFmtId="0" fontId="122" fillId="0" borderId="0">
      <alignment vertical="center"/>
    </xf>
    <xf numFmtId="0" fontId="78" fillId="0" borderId="0">
      <alignment vertical="center"/>
    </xf>
    <xf numFmtId="0" fontId="122" fillId="0" borderId="0"/>
    <xf numFmtId="0" fontId="79" fillId="0" borderId="0" applyNumberFormat="0" applyFill="0" applyBorder="0" applyAlignment="0" applyProtection="0">
      <alignment vertical="center"/>
    </xf>
    <xf numFmtId="0" fontId="80" fillId="0" borderId="0">
      <alignment horizontal="left"/>
      <protection locked="0"/>
    </xf>
    <xf numFmtId="0" fontId="81" fillId="0" borderId="26" applyFill="0" applyBorder="0" applyAlignment="0" applyProtection="0"/>
    <xf numFmtId="0" fontId="82" fillId="20" borderId="76" applyNumberFormat="0" applyAlignment="0" applyProtection="0">
      <alignment vertical="center"/>
    </xf>
    <xf numFmtId="0" fontId="83" fillId="10" borderId="0" applyNumberFormat="0" applyBorder="0" applyAlignment="0" applyProtection="0">
      <alignment vertical="center"/>
    </xf>
    <xf numFmtId="0" fontId="84" fillId="10" borderId="0" applyNumberFormat="0" applyBorder="0" applyAlignment="0" applyProtection="0">
      <alignment vertical="center"/>
    </xf>
    <xf numFmtId="0" fontId="84" fillId="10" borderId="0" applyNumberFormat="0" applyBorder="0" applyAlignment="0" applyProtection="0">
      <alignment vertical="center"/>
    </xf>
    <xf numFmtId="0" fontId="84" fillId="10" borderId="0" applyNumberFormat="0" applyBorder="0" applyAlignment="0" applyProtection="0">
      <alignment vertical="center"/>
    </xf>
    <xf numFmtId="0" fontId="84" fillId="10" borderId="0" applyNumberFormat="0" applyBorder="0" applyAlignment="0" applyProtection="0">
      <alignment vertical="center"/>
    </xf>
    <xf numFmtId="0" fontId="85" fillId="10" borderId="0" applyNumberFormat="0" applyBorder="0" applyAlignment="0" applyProtection="0">
      <alignment vertical="center"/>
    </xf>
    <xf numFmtId="0" fontId="83" fillId="10" borderId="0" applyNumberFormat="0" applyBorder="0" applyAlignment="0" applyProtection="0">
      <alignment vertical="center"/>
    </xf>
    <xf numFmtId="0" fontId="83" fillId="10" borderId="0" applyNumberFormat="0" applyBorder="0" applyAlignment="0" applyProtection="0">
      <alignment vertical="center"/>
    </xf>
    <xf numFmtId="0" fontId="83" fillId="10" borderId="0" applyNumberFormat="0" applyBorder="0" applyAlignment="0" applyProtection="0">
      <alignment vertical="center"/>
    </xf>
    <xf numFmtId="0" fontId="22" fillId="0" borderId="0"/>
    <xf numFmtId="0" fontId="22" fillId="0" borderId="0"/>
    <xf numFmtId="0" fontId="34" fillId="0" borderId="0">
      <alignment vertical="center"/>
    </xf>
    <xf numFmtId="0" fontId="34" fillId="0" borderId="0">
      <alignment vertical="center"/>
    </xf>
    <xf numFmtId="0" fontId="34" fillId="0" borderId="0">
      <alignment vertical="center"/>
    </xf>
    <xf numFmtId="0" fontId="34" fillId="0" borderId="0">
      <alignment vertical="center"/>
    </xf>
    <xf numFmtId="0" fontId="22" fillId="0" borderId="0">
      <alignment vertical="center"/>
    </xf>
    <xf numFmtId="0" fontId="22" fillId="0" borderId="0"/>
    <xf numFmtId="0" fontId="22" fillId="0" borderId="0"/>
    <xf numFmtId="0" fontId="22" fillId="0" borderId="0"/>
    <xf numFmtId="0" fontId="22" fillId="0" borderId="0"/>
    <xf numFmtId="0" fontId="22" fillId="0" borderId="0"/>
    <xf numFmtId="0" fontId="22" fillId="0" borderId="0"/>
    <xf numFmtId="0" fontId="22" fillId="0" borderId="0"/>
    <xf numFmtId="0" fontId="86" fillId="10" borderId="0" applyNumberFormat="0" applyBorder="0" applyAlignment="0" applyProtection="0">
      <alignment vertical="center"/>
    </xf>
    <xf numFmtId="0" fontId="87" fillId="11" borderId="0" applyNumberFormat="0" applyBorder="0" applyAlignment="0" applyProtection="0">
      <alignment vertical="center"/>
    </xf>
    <xf numFmtId="0" fontId="88" fillId="11" borderId="0" applyNumberFormat="0" applyBorder="0" applyAlignment="0" applyProtection="0">
      <alignment vertical="center"/>
    </xf>
    <xf numFmtId="0" fontId="88" fillId="11" borderId="0" applyNumberFormat="0" applyBorder="0" applyAlignment="0" applyProtection="0">
      <alignment vertical="center"/>
    </xf>
    <xf numFmtId="0" fontId="89" fillId="11" borderId="0" applyNumberFormat="0" applyBorder="0" applyAlignment="0" applyProtection="0">
      <alignment vertical="center"/>
    </xf>
    <xf numFmtId="0" fontId="87" fillId="11" borderId="0" applyNumberFormat="0" applyBorder="0" applyAlignment="0" applyProtection="0">
      <alignment vertical="center"/>
    </xf>
    <xf numFmtId="0" fontId="87" fillId="11" borderId="0" applyNumberFormat="0" applyBorder="0" applyAlignment="0" applyProtection="0">
      <alignment vertical="center"/>
    </xf>
    <xf numFmtId="0" fontId="87" fillId="11" borderId="0" applyNumberFormat="0" applyBorder="0" applyAlignment="0" applyProtection="0">
      <alignment vertical="center"/>
    </xf>
    <xf numFmtId="186" fontId="76" fillId="0" borderId="0" applyFont="0" applyFill="0" applyBorder="0" applyAlignment="0" applyProtection="0">
      <alignment vertical="center"/>
    </xf>
    <xf numFmtId="38" fontId="122" fillId="0" borderId="0" applyFont="0" applyFill="0" applyBorder="0" applyAlignment="0" applyProtection="0">
      <alignment vertical="center"/>
    </xf>
    <xf numFmtId="38" fontId="75" fillId="0" borderId="0" applyFont="0" applyFill="0" applyBorder="0" applyAlignment="0" applyProtection="0">
      <alignment vertical="center"/>
    </xf>
    <xf numFmtId="38" fontId="75" fillId="0" borderId="0" applyFont="0" applyFill="0" applyBorder="0" applyAlignment="0" applyProtection="0">
      <alignment vertical="center"/>
    </xf>
    <xf numFmtId="38" fontId="122" fillId="0" borderId="0" applyFont="0" applyFill="0" applyBorder="0" applyAlignment="0" applyProtection="0">
      <alignment vertical="center"/>
    </xf>
    <xf numFmtId="0" fontId="90" fillId="0" borderId="84" applyNumberFormat="0" applyFill="0" applyAlignment="0" applyProtection="0">
      <alignment vertical="center"/>
    </xf>
    <xf numFmtId="0" fontId="91" fillId="20" borderId="76" applyNumberFormat="0" applyAlignment="0" applyProtection="0">
      <alignment vertical="center"/>
    </xf>
    <xf numFmtId="0" fontId="92" fillId="30" borderId="77" applyNumberFormat="0" applyAlignment="0" applyProtection="0">
      <alignment vertical="center"/>
    </xf>
    <xf numFmtId="0" fontId="93" fillId="0" borderId="0" applyNumberFormat="0" applyFill="0" applyBorder="0" applyAlignment="0" applyProtection="0">
      <alignment vertical="center"/>
    </xf>
    <xf numFmtId="0" fontId="94" fillId="0" borderId="0" applyNumberFormat="0" applyFill="0" applyBorder="0" applyAlignment="0" applyProtection="0">
      <alignment vertical="center"/>
    </xf>
    <xf numFmtId="0" fontId="95" fillId="0" borderId="81" applyNumberFormat="0" applyFill="0" applyAlignment="0" applyProtection="0">
      <alignment vertical="center"/>
    </xf>
    <xf numFmtId="43" fontId="96" fillId="0" borderId="0" applyFont="0" applyFill="0" applyBorder="0" applyAlignment="0" applyProtection="0">
      <alignment vertical="center"/>
    </xf>
    <xf numFmtId="43" fontId="22" fillId="0" borderId="0" applyFont="0" applyFill="0" applyBorder="0" applyAlignment="0" applyProtection="0"/>
    <xf numFmtId="0" fontId="37" fillId="26" borderId="0" applyNumberFormat="0" applyBorder="0" applyAlignment="0" applyProtection="0">
      <alignment vertical="center"/>
    </xf>
    <xf numFmtId="0" fontId="37" fillId="27" borderId="0" applyNumberFormat="0" applyBorder="0" applyAlignment="0" applyProtection="0">
      <alignment vertical="center"/>
    </xf>
    <xf numFmtId="0" fontId="37" fillId="28" borderId="0" applyNumberFormat="0" applyBorder="0" applyAlignment="0" applyProtection="0">
      <alignment vertical="center"/>
    </xf>
    <xf numFmtId="0" fontId="37" fillId="23" borderId="0" applyNumberFormat="0" applyBorder="0" applyAlignment="0" applyProtection="0">
      <alignment vertical="center"/>
    </xf>
    <xf numFmtId="0" fontId="37" fillId="24" borderId="0" applyNumberFormat="0" applyBorder="0" applyAlignment="0" applyProtection="0">
      <alignment vertical="center"/>
    </xf>
    <xf numFmtId="0" fontId="37" fillId="29" borderId="0" applyNumberFormat="0" applyBorder="0" applyAlignment="0" applyProtection="0">
      <alignment vertical="center"/>
    </xf>
    <xf numFmtId="0" fontId="97" fillId="21" borderId="0" applyNumberFormat="0" applyBorder="0" applyAlignment="0" applyProtection="0">
      <alignment vertical="center"/>
    </xf>
    <xf numFmtId="0" fontId="98" fillId="20" borderId="83" applyNumberFormat="0" applyAlignment="0" applyProtection="0">
      <alignment vertical="center"/>
    </xf>
    <xf numFmtId="0" fontId="99" fillId="14" borderId="76" applyNumberFormat="0" applyAlignment="0" applyProtection="0">
      <alignment vertical="center"/>
    </xf>
    <xf numFmtId="0" fontId="33" fillId="16" borderId="82" applyNumberFormat="0" applyFont="0" applyAlignment="0" applyProtection="0">
      <alignment vertical="center"/>
    </xf>
    <xf numFmtId="0" fontId="100" fillId="0" borderId="0"/>
    <xf numFmtId="0" fontId="101" fillId="0" borderId="0"/>
    <xf numFmtId="0" fontId="102" fillId="21" borderId="0" applyNumberFormat="0" applyBorder="0" applyAlignment="0" applyProtection="0">
      <alignment vertical="center"/>
    </xf>
    <xf numFmtId="0" fontId="34" fillId="16" borderId="82" applyNumberFormat="0" applyFont="0" applyAlignment="0" applyProtection="0">
      <alignment vertical="center"/>
    </xf>
    <xf numFmtId="0" fontId="103" fillId="0" borderId="0" applyNumberFormat="0" applyFill="0" applyBorder="0" applyAlignment="0" applyProtection="0">
      <alignment vertical="center"/>
    </xf>
    <xf numFmtId="0" fontId="104" fillId="30" borderId="77" applyNumberFormat="0" applyAlignment="0" applyProtection="0">
      <alignment vertical="center"/>
    </xf>
    <xf numFmtId="0" fontId="105" fillId="0" borderId="81" applyNumberFormat="0" applyFill="0" applyAlignment="0" applyProtection="0">
      <alignment vertical="center"/>
    </xf>
    <xf numFmtId="0" fontId="106" fillId="0" borderId="84" applyNumberFormat="0" applyFill="0" applyAlignment="0" applyProtection="0">
      <alignment vertical="center"/>
    </xf>
    <xf numFmtId="0" fontId="107" fillId="14" borderId="76" applyNumberFormat="0" applyAlignment="0" applyProtection="0">
      <alignment vertical="center"/>
    </xf>
    <xf numFmtId="0" fontId="108" fillId="0" borderId="0" applyNumberFormat="0" applyFill="0" applyBorder="0" applyAlignment="0" applyProtection="0">
      <alignment vertical="center"/>
    </xf>
    <xf numFmtId="0" fontId="109" fillId="0" borderId="78" applyNumberFormat="0" applyFill="0" applyAlignment="0" applyProtection="0">
      <alignment vertical="center"/>
    </xf>
    <xf numFmtId="0" fontId="110" fillId="0" borderId="79" applyNumberFormat="0" applyFill="0" applyAlignment="0" applyProtection="0">
      <alignment vertical="center"/>
    </xf>
    <xf numFmtId="0" fontId="111" fillId="0" borderId="80" applyNumberFormat="0" applyFill="0" applyAlignment="0" applyProtection="0">
      <alignment vertical="center"/>
    </xf>
    <xf numFmtId="0" fontId="111" fillId="0" borderId="0" applyNumberFormat="0" applyFill="0" applyBorder="0" applyAlignment="0" applyProtection="0">
      <alignment vertical="center"/>
    </xf>
    <xf numFmtId="0" fontId="112" fillId="11" borderId="0" applyNumberFormat="0" applyBorder="0" applyAlignment="0" applyProtection="0">
      <alignment vertical="center"/>
    </xf>
    <xf numFmtId="0" fontId="113" fillId="20" borderId="83" applyNumberFormat="0" applyAlignment="0" applyProtection="0">
      <alignment vertical="center"/>
    </xf>
    <xf numFmtId="0" fontId="114" fillId="0" borderId="0">
      <alignment vertical="center"/>
    </xf>
    <xf numFmtId="9" fontId="122" fillId="0" borderId="0" applyFont="0" applyFill="0" applyBorder="0" applyAlignment="0" applyProtection="0"/>
  </cellStyleXfs>
  <cellXfs count="303">
    <xf numFmtId="0" fontId="0" fillId="0" borderId="0" xfId="0">
      <alignment vertical="center"/>
    </xf>
    <xf numFmtId="0" fontId="0" fillId="0" borderId="2" xfId="0" applyBorder="1" applyAlignment="1">
      <alignment vertical="center"/>
    </xf>
    <xf numFmtId="0" fontId="1" fillId="0" borderId="1" xfId="185" applyFont="1" applyFill="1" applyBorder="1" applyAlignment="1">
      <alignment horizontal="left" vertical="center"/>
    </xf>
    <xf numFmtId="0" fontId="2" fillId="0" borderId="1" xfId="185" applyFont="1" applyFill="1" applyBorder="1" applyAlignment="1">
      <alignment horizontal="left" vertical="center"/>
    </xf>
    <xf numFmtId="0" fontId="0" fillId="0" borderId="1" xfId="0" applyBorder="1">
      <alignment vertical="center"/>
    </xf>
    <xf numFmtId="0" fontId="3" fillId="0" borderId="1" xfId="185" applyFont="1" applyFill="1" applyBorder="1" applyAlignment="1">
      <alignment horizontal="left" vertical="center"/>
    </xf>
    <xf numFmtId="187" fontId="1" fillId="0" borderId="1" xfId="185" applyNumberFormat="1" applyFont="1" applyFill="1" applyBorder="1" applyAlignment="1">
      <alignment horizontal="left" vertical="center"/>
    </xf>
    <xf numFmtId="188" fontId="1" fillId="0" borderId="1" xfId="185" applyNumberFormat="1" applyFont="1" applyFill="1" applyBorder="1" applyAlignment="1">
      <alignment horizontal="left" vertical="center"/>
    </xf>
    <xf numFmtId="0" fontId="4" fillId="0" borderId="0" xfId="0" applyFont="1" applyBorder="1" applyAlignment="1">
      <alignment horizontal="left" vertical="center"/>
    </xf>
    <xf numFmtId="0" fontId="5" fillId="0" borderId="0" xfId="0" applyFont="1">
      <alignment vertical="center"/>
    </xf>
    <xf numFmtId="0" fontId="6" fillId="0" borderId="0" xfId="0" applyFont="1" applyBorder="1" applyAlignment="1">
      <alignment horizontal="left" vertical="center"/>
    </xf>
    <xf numFmtId="0" fontId="5" fillId="0" borderId="0" xfId="0" applyFont="1" applyFill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8" fillId="3" borderId="5" xfId="0" applyFont="1" applyFill="1" applyBorder="1" applyAlignment="1">
      <alignment horizontal="center" vertical="center"/>
    </xf>
    <xf numFmtId="0" fontId="7" fillId="0" borderId="6" xfId="0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7" fillId="3" borderId="5" xfId="0" applyFont="1" applyFill="1" applyBorder="1" applyAlignment="1">
      <alignment horizontal="center" vertical="center"/>
    </xf>
    <xf numFmtId="0" fontId="7" fillId="0" borderId="6" xfId="0" applyFont="1" applyBorder="1">
      <alignment vertical="center"/>
    </xf>
    <xf numFmtId="0" fontId="7" fillId="0" borderId="1" xfId="0" applyFont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  <xf numFmtId="0" fontId="7" fillId="0" borderId="9" xfId="0" applyFont="1" applyBorder="1">
      <alignment vertical="center"/>
    </xf>
    <xf numFmtId="0" fontId="8" fillId="0" borderId="11" xfId="0" applyFont="1" applyBorder="1" applyAlignment="1">
      <alignment horizontal="center" vertical="center"/>
    </xf>
    <xf numFmtId="0" fontId="7" fillId="3" borderId="11" xfId="0" applyFont="1" applyFill="1" applyBorder="1" applyAlignment="1">
      <alignment horizontal="center" vertical="center"/>
    </xf>
    <xf numFmtId="0" fontId="7" fillId="0" borderId="12" xfId="0" applyFont="1" applyBorder="1">
      <alignment vertical="center"/>
    </xf>
    <xf numFmtId="0" fontId="4" fillId="0" borderId="0" xfId="0" applyFont="1">
      <alignment vertical="center"/>
    </xf>
    <xf numFmtId="0" fontId="9" fillId="2" borderId="7" xfId="0" applyFont="1" applyFill="1" applyBorder="1" applyAlignment="1">
      <alignment horizontal="center" vertical="center"/>
    </xf>
    <xf numFmtId="0" fontId="10" fillId="0" borderId="13" xfId="0" applyFont="1" applyBorder="1" applyAlignment="1">
      <alignment horizontal="center" vertical="center"/>
    </xf>
    <xf numFmtId="0" fontId="10" fillId="3" borderId="5" xfId="0" applyFont="1" applyFill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0" fontId="10" fillId="2" borderId="7" xfId="0" applyFont="1" applyFill="1" applyBorder="1">
      <alignment vertical="center"/>
    </xf>
    <xf numFmtId="0" fontId="10" fillId="0" borderId="13" xfId="0" applyFont="1" applyBorder="1">
      <alignment vertical="center"/>
    </xf>
    <xf numFmtId="0" fontId="10" fillId="0" borderId="5" xfId="0" applyFont="1" applyBorder="1">
      <alignment vertical="center"/>
    </xf>
    <xf numFmtId="0" fontId="10" fillId="0" borderId="5" xfId="0" applyFont="1" applyBorder="1" applyAlignment="1">
      <alignment horizontal="center" vertical="center"/>
    </xf>
    <xf numFmtId="0" fontId="10" fillId="0" borderId="16" xfId="0" applyFont="1" applyBorder="1">
      <alignment vertical="center"/>
    </xf>
    <xf numFmtId="0" fontId="10" fillId="2" borderId="8" xfId="0" applyFont="1" applyFill="1" applyBorder="1">
      <alignment vertical="center"/>
    </xf>
    <xf numFmtId="0" fontId="10" fillId="0" borderId="17" xfId="0" applyFont="1" applyBorder="1">
      <alignment vertical="center"/>
    </xf>
    <xf numFmtId="0" fontId="10" fillId="3" borderId="18" xfId="0" applyFont="1" applyFill="1" applyBorder="1" applyAlignment="1">
      <alignment horizontal="center" vertical="center"/>
    </xf>
    <xf numFmtId="0" fontId="10" fillId="0" borderId="18" xfId="0" applyFont="1" applyBorder="1">
      <alignment vertical="center"/>
    </xf>
    <xf numFmtId="0" fontId="10" fillId="0" borderId="18" xfId="0" applyFont="1" applyBorder="1" applyAlignment="1">
      <alignment horizontal="center" vertical="center"/>
    </xf>
    <xf numFmtId="0" fontId="10" fillId="0" borderId="0" xfId="0" applyFont="1" applyBorder="1">
      <alignment vertical="center"/>
    </xf>
    <xf numFmtId="0" fontId="10" fillId="0" borderId="19" xfId="0" applyFont="1" applyBorder="1" applyAlignment="1">
      <alignment horizontal="center" vertical="center"/>
    </xf>
    <xf numFmtId="0" fontId="10" fillId="2" borderId="20" xfId="0" applyFont="1" applyFill="1" applyBorder="1">
      <alignment vertical="center"/>
    </xf>
    <xf numFmtId="0" fontId="10" fillId="0" borderId="21" xfId="0" applyFont="1" applyBorder="1">
      <alignment vertical="center"/>
    </xf>
    <xf numFmtId="0" fontId="10" fillId="3" borderId="22" xfId="0" applyFont="1" applyFill="1" applyBorder="1" applyAlignment="1">
      <alignment horizontal="center" vertical="center"/>
    </xf>
    <xf numFmtId="0" fontId="10" fillId="0" borderId="22" xfId="0" applyFont="1" applyBorder="1">
      <alignment vertical="center"/>
    </xf>
    <xf numFmtId="0" fontId="10" fillId="0" borderId="22" xfId="0" applyFont="1" applyBorder="1" applyAlignment="1">
      <alignment horizontal="center" vertical="center"/>
    </xf>
    <xf numFmtId="0" fontId="10" fillId="0" borderId="23" xfId="0" applyFont="1" applyBorder="1">
      <alignment vertical="center"/>
    </xf>
    <xf numFmtId="0" fontId="10" fillId="2" borderId="24" xfId="0" applyFont="1" applyFill="1" applyBorder="1">
      <alignment vertical="center"/>
    </xf>
    <xf numFmtId="0" fontId="10" fillId="0" borderId="25" xfId="0" applyFont="1" applyBorder="1">
      <alignment vertical="center"/>
    </xf>
    <xf numFmtId="0" fontId="10" fillId="3" borderId="19" xfId="0" applyFont="1" applyFill="1" applyBorder="1" applyAlignment="1">
      <alignment horizontal="center" vertical="center"/>
    </xf>
    <xf numFmtId="0" fontId="10" fillId="0" borderId="19" xfId="0" applyFont="1" applyBorder="1">
      <alignment vertical="center"/>
    </xf>
    <xf numFmtId="0" fontId="11" fillId="0" borderId="26" xfId="0" applyFont="1" applyBorder="1">
      <alignment vertical="center"/>
    </xf>
    <xf numFmtId="0" fontId="10" fillId="0" borderId="26" xfId="0" applyFont="1" applyBorder="1">
      <alignment vertical="center"/>
    </xf>
    <xf numFmtId="0" fontId="11" fillId="0" borderId="0" xfId="0" applyFont="1" applyBorder="1">
      <alignment vertical="center"/>
    </xf>
    <xf numFmtId="0" fontId="10" fillId="2" borderId="20" xfId="0" applyFont="1" applyFill="1" applyBorder="1" applyAlignment="1">
      <alignment vertical="center"/>
    </xf>
    <xf numFmtId="0" fontId="10" fillId="2" borderId="10" xfId="0" applyFont="1" applyFill="1" applyBorder="1" applyAlignment="1">
      <alignment vertical="center"/>
    </xf>
    <xf numFmtId="0" fontId="10" fillId="3" borderId="27" xfId="0" applyFont="1" applyFill="1" applyBorder="1" applyAlignment="1">
      <alignment horizontal="center" vertical="center"/>
    </xf>
    <xf numFmtId="0" fontId="10" fillId="0" borderId="27" xfId="0" applyFont="1" applyBorder="1">
      <alignment vertical="center"/>
    </xf>
    <xf numFmtId="0" fontId="10" fillId="0" borderId="27" xfId="0" applyFont="1" applyBorder="1" applyAlignment="1">
      <alignment horizontal="center" vertical="center"/>
    </xf>
    <xf numFmtId="0" fontId="10" fillId="0" borderId="28" xfId="0" applyFont="1" applyBorder="1">
      <alignment vertical="center"/>
    </xf>
    <xf numFmtId="0" fontId="7" fillId="0" borderId="1" xfId="0" applyFont="1" applyBorder="1" applyAlignment="1">
      <alignment horizontal="center" vertical="center" shrinkToFit="1"/>
    </xf>
    <xf numFmtId="0" fontId="7" fillId="0" borderId="0" xfId="0" applyFont="1" applyBorder="1" applyAlignment="1">
      <alignment horizontal="center" vertical="center"/>
    </xf>
    <xf numFmtId="0" fontId="5" fillId="0" borderId="0" xfId="0" applyFont="1" applyBorder="1">
      <alignment vertical="center"/>
    </xf>
    <xf numFmtId="0" fontId="12" fillId="0" borderId="13" xfId="0" applyFont="1" applyBorder="1">
      <alignment vertical="center"/>
    </xf>
    <xf numFmtId="0" fontId="12" fillId="0" borderId="16" xfId="0" applyFont="1" applyBorder="1">
      <alignment vertical="center"/>
    </xf>
    <xf numFmtId="0" fontId="12" fillId="0" borderId="33" xfId="0" applyFont="1" applyBorder="1">
      <alignment vertical="center"/>
    </xf>
    <xf numFmtId="0" fontId="12" fillId="0" borderId="17" xfId="0" applyFont="1" applyBorder="1">
      <alignment vertical="center"/>
    </xf>
    <xf numFmtId="0" fontId="12" fillId="0" borderId="0" xfId="0" applyFont="1" applyBorder="1">
      <alignment vertical="center"/>
    </xf>
    <xf numFmtId="0" fontId="12" fillId="0" borderId="34" xfId="0" applyFont="1" applyBorder="1">
      <alignment vertical="center"/>
    </xf>
    <xf numFmtId="0" fontId="12" fillId="0" borderId="21" xfId="0" applyFont="1" applyBorder="1">
      <alignment vertical="center"/>
    </xf>
    <xf numFmtId="0" fontId="12" fillId="0" borderId="23" xfId="0" applyFont="1" applyBorder="1">
      <alignment vertical="center"/>
    </xf>
    <xf numFmtId="0" fontId="12" fillId="0" borderId="35" xfId="0" applyFont="1" applyBorder="1">
      <alignment vertical="center"/>
    </xf>
    <xf numFmtId="0" fontId="12" fillId="0" borderId="25" xfId="0" applyFont="1" applyBorder="1">
      <alignment vertical="center"/>
    </xf>
    <xf numFmtId="0" fontId="12" fillId="0" borderId="26" xfId="0" applyFont="1" applyBorder="1">
      <alignment vertical="center"/>
    </xf>
    <xf numFmtId="0" fontId="12" fillId="0" borderId="36" xfId="0" applyFont="1" applyBorder="1">
      <alignment vertical="center"/>
    </xf>
    <xf numFmtId="0" fontId="12" fillId="0" borderId="37" xfId="0" applyFont="1" applyBorder="1">
      <alignment vertical="center"/>
    </xf>
    <xf numFmtId="0" fontId="12" fillId="0" borderId="28" xfId="0" applyFont="1" applyBorder="1">
      <alignment vertical="center"/>
    </xf>
    <xf numFmtId="0" fontId="12" fillId="0" borderId="38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0" xfId="0" applyFont="1">
      <alignment vertical="center"/>
    </xf>
    <xf numFmtId="0" fontId="5" fillId="4" borderId="29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 vertical="center" shrinkToFit="1"/>
    </xf>
    <xf numFmtId="0" fontId="5" fillId="0" borderId="1" xfId="0" applyFont="1" applyBorder="1" applyAlignment="1">
      <alignment horizontal="center" vertical="center" shrinkToFit="1"/>
    </xf>
    <xf numFmtId="0" fontId="5" fillId="5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 shrinkToFit="1"/>
    </xf>
    <xf numFmtId="0" fontId="5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 shrinkToFit="1"/>
    </xf>
    <xf numFmtId="0" fontId="15" fillId="0" borderId="1" xfId="0" applyFont="1" applyBorder="1">
      <alignment vertical="center"/>
    </xf>
    <xf numFmtId="0" fontId="0" fillId="0" borderId="0" xfId="0" applyBorder="1">
      <alignment vertical="center"/>
    </xf>
    <xf numFmtId="0" fontId="5" fillId="0" borderId="0" xfId="185" applyFont="1"/>
    <xf numFmtId="0" fontId="16" fillId="0" borderId="0" xfId="0" applyFont="1">
      <alignment vertical="center"/>
    </xf>
    <xf numFmtId="0" fontId="18" fillId="0" borderId="40" xfId="185" applyFont="1" applyFill="1" applyBorder="1" applyAlignment="1" applyProtection="1">
      <alignment horizontal="center" vertical="center"/>
      <protection locked="0"/>
    </xf>
    <xf numFmtId="0" fontId="11" fillId="0" borderId="0" xfId="0" applyFont="1" applyBorder="1" applyAlignment="1">
      <alignment vertical="center"/>
    </xf>
    <xf numFmtId="0" fontId="14" fillId="0" borderId="0" xfId="185" applyFont="1"/>
    <xf numFmtId="0" fontId="20" fillId="0" borderId="42" xfId="0" applyFont="1" applyBorder="1" applyAlignment="1">
      <alignment vertical="center"/>
    </xf>
    <xf numFmtId="0" fontId="21" fillId="0" borderId="45" xfId="185" applyFont="1" applyBorder="1" applyAlignment="1"/>
    <xf numFmtId="0" fontId="20" fillId="0" borderId="45" xfId="185" applyFont="1" applyBorder="1" applyAlignment="1">
      <alignment vertical="center"/>
    </xf>
    <xf numFmtId="0" fontId="22" fillId="0" borderId="10" xfId="0" applyFont="1" applyBorder="1" applyAlignment="1">
      <alignment vertical="center"/>
    </xf>
    <xf numFmtId="0" fontId="21" fillId="0" borderId="11" xfId="185" applyFont="1" applyBorder="1" applyAlignment="1"/>
    <xf numFmtId="0" fontId="22" fillId="0" borderId="11" xfId="185" applyFont="1" applyBorder="1" applyAlignment="1">
      <alignment vertical="center"/>
    </xf>
    <xf numFmtId="0" fontId="5" fillId="0" borderId="25" xfId="185" applyFont="1" applyBorder="1" applyAlignment="1">
      <alignment vertical="center"/>
    </xf>
    <xf numFmtId="0" fontId="5" fillId="0" borderId="47" xfId="185" applyFont="1" applyBorder="1" applyAlignment="1">
      <alignment vertical="center"/>
    </xf>
    <xf numFmtId="0" fontId="5" fillId="0" borderId="29" xfId="185" applyFont="1" applyBorder="1" applyAlignment="1"/>
    <xf numFmtId="0" fontId="23" fillId="0" borderId="2" xfId="185" applyFont="1" applyBorder="1" applyAlignment="1">
      <alignment vertical="center" shrinkToFit="1"/>
    </xf>
    <xf numFmtId="0" fontId="14" fillId="0" borderId="49" xfId="185" applyFont="1" applyBorder="1" applyAlignment="1"/>
    <xf numFmtId="0" fontId="23" fillId="0" borderId="50" xfId="185" applyFont="1" applyBorder="1" applyAlignment="1">
      <alignment vertical="center" shrinkToFit="1"/>
    </xf>
    <xf numFmtId="0" fontId="5" fillId="0" borderId="49" xfId="185" applyFont="1" applyBorder="1" applyAlignment="1"/>
    <xf numFmtId="0" fontId="23" fillId="0" borderId="2" xfId="185" applyFont="1" applyBorder="1" applyAlignment="1">
      <alignment shrinkToFit="1"/>
    </xf>
    <xf numFmtId="0" fontId="5" fillId="0" borderId="37" xfId="185" applyFont="1" applyBorder="1" applyAlignment="1"/>
    <xf numFmtId="0" fontId="23" fillId="0" borderId="55" xfId="185" applyFont="1" applyBorder="1" applyAlignment="1">
      <alignment vertical="center" shrinkToFit="1"/>
    </xf>
    <xf numFmtId="0" fontId="5" fillId="0" borderId="8" xfId="185" applyFont="1" applyBorder="1" applyAlignment="1">
      <alignment horizontal="center"/>
    </xf>
    <xf numFmtId="0" fontId="5" fillId="0" borderId="18" xfId="185" applyFont="1" applyBorder="1" applyAlignment="1">
      <alignment horizontal="center"/>
    </xf>
    <xf numFmtId="0" fontId="5" fillId="0" borderId="17" xfId="185" applyFont="1" applyBorder="1" applyAlignment="1">
      <alignment horizontal="center" vertical="center"/>
    </xf>
    <xf numFmtId="0" fontId="5" fillId="0" borderId="0" xfId="185" applyFont="1" applyAlignment="1">
      <alignment horizontal="center" vertical="center"/>
    </xf>
    <xf numFmtId="0" fontId="5" fillId="0" borderId="17" xfId="185" applyFont="1" applyBorder="1"/>
    <xf numFmtId="0" fontId="5" fillId="0" borderId="0" xfId="185" applyFont="1" applyBorder="1"/>
    <xf numFmtId="0" fontId="5" fillId="0" borderId="24" xfId="185" applyFont="1" applyBorder="1" applyAlignment="1">
      <alignment horizontal="center"/>
    </xf>
    <xf numFmtId="0" fontId="5" fillId="0" borderId="19" xfId="185" applyFont="1" applyBorder="1" applyAlignment="1">
      <alignment horizontal="center"/>
    </xf>
    <xf numFmtId="0" fontId="5" fillId="0" borderId="25" xfId="185" applyFont="1" applyBorder="1"/>
    <xf numFmtId="0" fontId="5" fillId="0" borderId="26" xfId="185" applyFont="1" applyBorder="1"/>
    <xf numFmtId="189" fontId="5" fillId="0" borderId="0" xfId="185" applyNumberFormat="1" applyFont="1"/>
    <xf numFmtId="0" fontId="16" fillId="0" borderId="0" xfId="0" applyFont="1" applyAlignment="1">
      <alignment horizontal="left" vertical="center"/>
    </xf>
    <xf numFmtId="0" fontId="11" fillId="0" borderId="40" xfId="0" applyFont="1" applyBorder="1">
      <alignment vertical="center"/>
    </xf>
    <xf numFmtId="0" fontId="5" fillId="0" borderId="19" xfId="185" applyFont="1" applyFill="1" applyBorder="1" applyAlignment="1">
      <alignment horizontal="center"/>
    </xf>
    <xf numFmtId="0" fontId="5" fillId="0" borderId="45" xfId="185" applyFont="1" applyFill="1" applyBorder="1" applyAlignment="1">
      <alignment horizontal="center" vertical="center"/>
    </xf>
    <xf numFmtId="0" fontId="5" fillId="0" borderId="45" xfId="0" applyFont="1" applyFill="1" applyBorder="1" applyAlignment="1">
      <alignment horizontal="center" vertical="center"/>
    </xf>
    <xf numFmtId="0" fontId="5" fillId="0" borderId="58" xfId="0" applyFont="1" applyFill="1" applyBorder="1" applyAlignment="1">
      <alignment horizontal="center" vertical="center"/>
    </xf>
    <xf numFmtId="0" fontId="5" fillId="7" borderId="42" xfId="0" applyFont="1" applyFill="1" applyBorder="1" applyAlignment="1">
      <alignment horizontal="center" vertical="center" shrinkToFit="1"/>
    </xf>
    <xf numFmtId="0" fontId="5" fillId="7" borderId="58" xfId="0" applyFont="1" applyFill="1" applyBorder="1" applyAlignment="1">
      <alignment horizontal="center" vertical="center" shrinkToFit="1"/>
    </xf>
    <xf numFmtId="190" fontId="5" fillId="0" borderId="27" xfId="185" applyNumberFormat="1" applyFont="1" applyFill="1" applyBorder="1" applyAlignment="1">
      <alignment horizontal="center"/>
    </xf>
    <xf numFmtId="190" fontId="5" fillId="0" borderId="27" xfId="185" applyNumberFormat="1" applyFont="1" applyFill="1" applyBorder="1" applyAlignment="1">
      <alignment horizontal="center" vertical="center"/>
    </xf>
    <xf numFmtId="190" fontId="5" fillId="0" borderId="27" xfId="0" applyNumberFormat="1" applyFont="1" applyFill="1" applyBorder="1" applyAlignment="1">
      <alignment horizontal="center" vertical="center"/>
    </xf>
    <xf numFmtId="190" fontId="5" fillId="0" borderId="59" xfId="0" applyNumberFormat="1" applyFont="1" applyFill="1" applyBorder="1" applyAlignment="1">
      <alignment horizontal="center" vertical="center"/>
    </xf>
    <xf numFmtId="0" fontId="5" fillId="7" borderId="44" xfId="0" applyFont="1" applyFill="1" applyBorder="1" applyAlignment="1">
      <alignment horizontal="center" vertical="center"/>
    </xf>
    <xf numFmtId="0" fontId="5" fillId="7" borderId="9" xfId="0" applyFont="1" applyFill="1" applyBorder="1" applyAlignment="1">
      <alignment horizontal="center" vertical="center"/>
    </xf>
    <xf numFmtId="0" fontId="5" fillId="7" borderId="19" xfId="185" applyFont="1" applyFill="1" applyBorder="1" applyAlignment="1">
      <alignment horizontal="center"/>
    </xf>
    <xf numFmtId="0" fontId="5" fillId="7" borderId="60" xfId="0" applyFont="1" applyFill="1" applyBorder="1" applyAlignment="1">
      <alignment horizontal="center" vertical="center"/>
    </xf>
    <xf numFmtId="0" fontId="5" fillId="7" borderId="24" xfId="0" applyFont="1" applyFill="1" applyBorder="1" applyAlignment="1">
      <alignment horizontal="center" vertical="center"/>
    </xf>
    <xf numFmtId="0" fontId="4" fillId="7" borderId="61" xfId="0" applyFont="1" applyFill="1" applyBorder="1" applyAlignment="1">
      <alignment horizontal="center" vertical="center"/>
    </xf>
    <xf numFmtId="0" fontId="5" fillId="7" borderId="22" xfId="185" applyFont="1" applyFill="1" applyBorder="1" applyAlignment="1">
      <alignment horizontal="center"/>
    </xf>
    <xf numFmtId="0" fontId="5" fillId="7" borderId="62" xfId="185" applyFont="1" applyFill="1" applyBorder="1" applyAlignment="1">
      <alignment horizontal="center"/>
    </xf>
    <xf numFmtId="0" fontId="5" fillId="7" borderId="20" xfId="0" applyFont="1" applyFill="1" applyBorder="1" applyAlignment="1">
      <alignment horizontal="center" vertical="center"/>
    </xf>
    <xf numFmtId="0" fontId="4" fillId="7" borderId="62" xfId="0" applyFont="1" applyFill="1" applyBorder="1" applyAlignment="1">
      <alignment horizontal="center" vertical="center"/>
    </xf>
    <xf numFmtId="0" fontId="5" fillId="7" borderId="63" xfId="185" applyFont="1" applyFill="1" applyBorder="1" applyAlignment="1">
      <alignment horizontal="center"/>
    </xf>
    <xf numFmtId="0" fontId="24" fillId="0" borderId="45" xfId="185" applyFont="1" applyBorder="1" applyAlignment="1">
      <alignment vertical="center"/>
    </xf>
    <xf numFmtId="0" fontId="5" fillId="0" borderId="45" xfId="0" applyFont="1" applyBorder="1" applyAlignment="1">
      <alignment vertical="center"/>
    </xf>
    <xf numFmtId="9" fontId="5" fillId="7" borderId="9" xfId="0" applyNumberFormat="1" applyFont="1" applyFill="1" applyBorder="1" applyAlignment="1">
      <alignment horizontal="center" vertical="center"/>
    </xf>
    <xf numFmtId="0" fontId="5" fillId="0" borderId="11" xfId="0" applyFont="1" applyBorder="1" applyAlignment="1">
      <alignment vertical="center"/>
    </xf>
    <xf numFmtId="0" fontId="5" fillId="7" borderId="65" xfId="185" applyFont="1" applyFill="1" applyBorder="1" applyAlignment="1">
      <alignment horizontal="center"/>
    </xf>
    <xf numFmtId="9" fontId="5" fillId="7" borderId="12" xfId="0" applyNumberFormat="1" applyFont="1" applyFill="1" applyBorder="1" applyAlignment="1">
      <alignment horizontal="center" vertical="center"/>
    </xf>
    <xf numFmtId="9" fontId="5" fillId="7" borderId="11" xfId="0" applyNumberFormat="1" applyFont="1" applyFill="1" applyBorder="1" applyAlignment="1">
      <alignment horizontal="center" vertical="center"/>
    </xf>
    <xf numFmtId="0" fontId="5" fillId="0" borderId="66" xfId="185" applyFont="1" applyBorder="1" applyAlignment="1">
      <alignment vertical="center"/>
    </xf>
    <xf numFmtId="0" fontId="5" fillId="0" borderId="56" xfId="185" applyFont="1" applyBorder="1" applyAlignment="1">
      <alignment vertical="center"/>
    </xf>
    <xf numFmtId="0" fontId="5" fillId="0" borderId="68" xfId="185" applyFont="1" applyBorder="1" applyAlignment="1"/>
    <xf numFmtId="0" fontId="23" fillId="0" borderId="69" xfId="185" applyFont="1" applyBorder="1" applyAlignment="1">
      <alignment vertical="center" shrinkToFit="1"/>
    </xf>
    <xf numFmtId="0" fontId="25" fillId="0" borderId="37" xfId="185" applyFont="1" applyBorder="1" applyAlignment="1"/>
    <xf numFmtId="0" fontId="5" fillId="0" borderId="38" xfId="185" applyFont="1" applyBorder="1" applyAlignment="1"/>
    <xf numFmtId="0" fontId="5" fillId="0" borderId="17" xfId="185" applyFont="1" applyBorder="1" applyAlignment="1">
      <alignment horizontal="center" vertical="center" wrapText="1"/>
    </xf>
    <xf numFmtId="0" fontId="5" fillId="0" borderId="0" xfId="185" applyFont="1" applyAlignment="1">
      <alignment horizontal="center" vertical="center" wrapText="1"/>
    </xf>
    <xf numFmtId="0" fontId="5" fillId="0" borderId="72" xfId="185" applyFont="1" applyBorder="1" applyAlignment="1">
      <alignment horizontal="center"/>
    </xf>
    <xf numFmtId="0" fontId="4" fillId="0" borderId="17" xfId="185" applyFont="1" applyBorder="1"/>
    <xf numFmtId="0" fontId="5" fillId="0" borderId="0" xfId="185" applyFont="1" applyBorder="1" applyAlignment="1">
      <alignment horizontal="right"/>
    </xf>
    <xf numFmtId="0" fontId="5" fillId="0" borderId="26" xfId="185" applyFont="1" applyBorder="1" applyAlignment="1">
      <alignment horizontal="right"/>
    </xf>
    <xf numFmtId="0" fontId="5" fillId="0" borderId="71" xfId="185" applyFont="1" applyBorder="1" applyAlignment="1">
      <alignment horizontal="center"/>
    </xf>
    <xf numFmtId="0" fontId="5" fillId="0" borderId="0" xfId="185" applyFont="1" applyBorder="1" applyAlignment="1"/>
    <xf numFmtId="0" fontId="5" fillId="0" borderId="26" xfId="185" applyFont="1" applyBorder="1" applyAlignment="1"/>
    <xf numFmtId="58" fontId="5" fillId="0" borderId="0" xfId="0" applyNumberFormat="1" applyFont="1">
      <alignment vertical="center"/>
    </xf>
    <xf numFmtId="0" fontId="5" fillId="0" borderId="43" xfId="0" applyFont="1" applyFill="1" applyBorder="1" applyAlignment="1">
      <alignment horizontal="center" vertical="center"/>
    </xf>
    <xf numFmtId="0" fontId="5" fillId="0" borderId="43" xfId="185" applyFont="1" applyFill="1" applyBorder="1" applyAlignment="1">
      <alignment horizontal="center"/>
    </xf>
    <xf numFmtId="9" fontId="5" fillId="0" borderId="43" xfId="0" applyNumberFormat="1" applyFont="1" applyFill="1" applyBorder="1" applyAlignment="1">
      <alignment horizontal="center" vertical="center"/>
    </xf>
    <xf numFmtId="0" fontId="28" fillId="0" borderId="0" xfId="0" applyFont="1">
      <alignment vertical="center"/>
    </xf>
    <xf numFmtId="0" fontId="5" fillId="0" borderId="34" xfId="185" applyFont="1" applyBorder="1"/>
    <xf numFmtId="0" fontId="5" fillId="0" borderId="11" xfId="185" applyFont="1" applyBorder="1" applyAlignment="1">
      <alignment horizontal="center"/>
    </xf>
    <xf numFmtId="0" fontId="5" fillId="0" borderId="73" xfId="185" applyFont="1" applyBorder="1"/>
    <xf numFmtId="0" fontId="5" fillId="0" borderId="52" xfId="185" applyFont="1" applyBorder="1"/>
    <xf numFmtId="0" fontId="5" fillId="0" borderId="16" xfId="185" applyFont="1" applyBorder="1"/>
    <xf numFmtId="0" fontId="5" fillId="0" borderId="47" xfId="185" applyFont="1" applyBorder="1" applyAlignment="1">
      <alignment horizontal="center"/>
    </xf>
    <xf numFmtId="0" fontId="5" fillId="0" borderId="17" xfId="185" applyFont="1" applyBorder="1" applyAlignment="1">
      <alignment horizontal="center"/>
    </xf>
    <xf numFmtId="0" fontId="5" fillId="0" borderId="57" xfId="185" applyFont="1" applyBorder="1" applyAlignment="1">
      <alignment horizontal="center"/>
    </xf>
    <xf numFmtId="0" fontId="5" fillId="0" borderId="25" xfId="185" applyFont="1" applyBorder="1" applyAlignment="1">
      <alignment horizontal="center"/>
    </xf>
    <xf numFmtId="0" fontId="5" fillId="0" borderId="26" xfId="0" applyFont="1" applyBorder="1">
      <alignment vertical="center"/>
    </xf>
    <xf numFmtId="0" fontId="7" fillId="0" borderId="0" xfId="185" applyFont="1" applyBorder="1"/>
    <xf numFmtId="0" fontId="5" fillId="0" borderId="16" xfId="185" applyFont="1" applyBorder="1" applyAlignment="1">
      <alignment horizontal="center"/>
    </xf>
    <xf numFmtId="0" fontId="4" fillId="0" borderId="16" xfId="185" applyFont="1" applyBorder="1"/>
    <xf numFmtId="0" fontId="4" fillId="0" borderId="0" xfId="185" applyFont="1" applyBorder="1"/>
    <xf numFmtId="0" fontId="7" fillId="0" borderId="26" xfId="185" applyFont="1" applyBorder="1"/>
    <xf numFmtId="0" fontId="5" fillId="0" borderId="64" xfId="185" applyFont="1" applyBorder="1" applyAlignment="1">
      <alignment horizontal="center"/>
    </xf>
    <xf numFmtId="0" fontId="5" fillId="0" borderId="73" xfId="185" applyFont="1" applyBorder="1" applyAlignment="1">
      <alignment horizontal="center"/>
    </xf>
    <xf numFmtId="0" fontId="5" fillId="0" borderId="10" xfId="185" applyFont="1" applyBorder="1" applyAlignment="1">
      <alignment horizontal="center"/>
    </xf>
    <xf numFmtId="0" fontId="5" fillId="0" borderId="0" xfId="185" applyFont="1" applyBorder="1"/>
    <xf numFmtId="0" fontId="5" fillId="0" borderId="0" xfId="185" applyFont="1" applyBorder="1"/>
    <xf numFmtId="0" fontId="5" fillId="0" borderId="17" xfId="185" applyFont="1" applyBorder="1" applyAlignment="1"/>
    <xf numFmtId="0" fontId="5" fillId="0" borderId="74" xfId="185" applyFont="1" applyBorder="1" applyAlignment="1">
      <alignment horizontal="center"/>
    </xf>
    <xf numFmtId="0" fontId="5" fillId="0" borderId="0" xfId="185" applyFont="1" applyBorder="1" applyAlignment="1">
      <alignment horizontal="center"/>
    </xf>
    <xf numFmtId="0" fontId="4" fillId="0" borderId="0" xfId="185" applyFont="1" applyBorder="1"/>
    <xf numFmtId="0" fontId="5" fillId="0" borderId="17" xfId="185" applyFont="1" applyBorder="1" applyAlignment="1">
      <alignment vertical="center" wrapText="1"/>
    </xf>
    <xf numFmtId="0" fontId="5" fillId="0" borderId="0" xfId="185" applyFont="1" applyBorder="1" applyAlignment="1">
      <alignment vertical="center" wrapText="1"/>
    </xf>
    <xf numFmtId="0" fontId="5" fillId="0" borderId="8" xfId="185" applyFont="1" applyBorder="1" applyAlignment="1"/>
    <xf numFmtId="0" fontId="5" fillId="0" borderId="47" xfId="185" applyFont="1" applyBorder="1" applyAlignment="1"/>
    <xf numFmtId="0" fontId="5" fillId="0" borderId="20" xfId="185" applyFont="1" applyBorder="1" applyAlignment="1">
      <alignment horizontal="center"/>
    </xf>
    <xf numFmtId="0" fontId="5" fillId="0" borderId="22" xfId="185" applyFont="1" applyBorder="1" applyAlignment="1">
      <alignment horizontal="center"/>
    </xf>
    <xf numFmtId="0" fontId="5" fillId="0" borderId="75" xfId="185" applyFont="1" applyBorder="1" applyAlignment="1">
      <alignment horizontal="center"/>
    </xf>
    <xf numFmtId="0" fontId="15" fillId="0" borderId="52" xfId="185" applyFont="1" applyBorder="1" applyAlignment="1">
      <alignment horizontal="left" vertical="center"/>
    </xf>
    <xf numFmtId="0" fontId="4" fillId="0" borderId="52" xfId="185" applyFont="1" applyBorder="1" applyAlignment="1">
      <alignment horizontal="left" vertical="center"/>
    </xf>
    <xf numFmtId="0" fontId="18" fillId="0" borderId="39" xfId="185" applyFont="1" applyFill="1" applyBorder="1" applyAlignment="1">
      <alignment horizontal="center" vertical="center" wrapText="1" shrinkToFit="1"/>
    </xf>
    <xf numFmtId="0" fontId="18" fillId="0" borderId="15" xfId="185" applyFont="1" applyFill="1" applyBorder="1" applyAlignment="1">
      <alignment horizontal="center" vertical="center" wrapText="1" shrinkToFit="1"/>
    </xf>
    <xf numFmtId="0" fontId="18" fillId="0" borderId="32" xfId="185" applyFont="1" applyFill="1" applyBorder="1" applyAlignment="1">
      <alignment horizontal="center" vertical="center" wrapText="1" shrinkToFit="1"/>
    </xf>
    <xf numFmtId="0" fontId="11" fillId="0" borderId="39" xfId="0" applyFont="1" applyBorder="1" applyAlignment="1">
      <alignment horizontal="center" vertical="center"/>
    </xf>
    <xf numFmtId="0" fontId="11" fillId="0" borderId="32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32" xfId="0" applyFont="1" applyBorder="1" applyAlignment="1">
      <alignment horizontal="center" vertical="center"/>
    </xf>
    <xf numFmtId="0" fontId="5" fillId="0" borderId="24" xfId="185" applyFont="1" applyFill="1" applyBorder="1" applyAlignment="1">
      <alignment horizontal="center" shrinkToFit="1"/>
    </xf>
    <xf numFmtId="0" fontId="5" fillId="0" borderId="19" xfId="185" applyFont="1" applyFill="1" applyBorder="1" applyAlignment="1">
      <alignment horizontal="center" shrinkToFit="1"/>
    </xf>
    <xf numFmtId="0" fontId="5" fillId="0" borderId="10" xfId="185" applyFont="1" applyFill="1" applyBorder="1" applyAlignment="1">
      <alignment horizontal="center" shrinkToFit="1"/>
    </xf>
    <xf numFmtId="0" fontId="5" fillId="0" borderId="11" xfId="185" applyFont="1" applyFill="1" applyBorder="1" applyAlignment="1">
      <alignment horizontal="center" shrinkToFit="1"/>
    </xf>
    <xf numFmtId="0" fontId="5" fillId="7" borderId="46" xfId="185" applyFont="1" applyFill="1" applyBorder="1" applyAlignment="1">
      <alignment horizontal="left" shrinkToFit="1"/>
    </xf>
    <xf numFmtId="0" fontId="5" fillId="7" borderId="57" xfId="185" applyFont="1" applyFill="1" applyBorder="1" applyAlignment="1">
      <alignment horizontal="left" shrinkToFit="1"/>
    </xf>
    <xf numFmtId="0" fontId="5" fillId="7" borderId="48" xfId="185" applyFont="1" applyFill="1" applyBorder="1" applyAlignment="1">
      <alignment horizontal="left" shrinkToFit="1"/>
    </xf>
    <xf numFmtId="0" fontId="5" fillId="7" borderId="2" xfId="185" applyFont="1" applyFill="1" applyBorder="1" applyAlignment="1">
      <alignment horizontal="left" shrinkToFit="1"/>
    </xf>
    <xf numFmtId="0" fontId="5" fillId="7" borderId="30" xfId="185" applyFont="1" applyFill="1" applyBorder="1" applyAlignment="1">
      <alignment horizontal="left" shrinkToFit="1"/>
    </xf>
    <xf numFmtId="0" fontId="5" fillId="7" borderId="52" xfId="185" applyFont="1" applyFill="1" applyBorder="1" applyAlignment="1">
      <alignment horizontal="left" shrinkToFit="1"/>
    </xf>
    <xf numFmtId="0" fontId="5" fillId="7" borderId="64" xfId="185" applyFont="1" applyFill="1" applyBorder="1" applyAlignment="1">
      <alignment horizontal="left" shrinkToFit="1"/>
    </xf>
    <xf numFmtId="0" fontId="5" fillId="0" borderId="46" xfId="185" applyFont="1" applyBorder="1" applyAlignment="1">
      <alignment horizontal="left" vertical="center"/>
    </xf>
    <xf numFmtId="0" fontId="5" fillId="0" borderId="26" xfId="185" applyFont="1" applyBorder="1" applyAlignment="1">
      <alignment horizontal="left" vertical="center"/>
    </xf>
    <xf numFmtId="0" fontId="5" fillId="0" borderId="66" xfId="185" applyFont="1" applyBorder="1" applyAlignment="1">
      <alignment horizontal="center" vertical="center"/>
    </xf>
    <xf numFmtId="0" fontId="5" fillId="0" borderId="67" xfId="185" applyFont="1" applyBorder="1" applyAlignment="1">
      <alignment horizontal="center" vertical="center"/>
    </xf>
    <xf numFmtId="0" fontId="23" fillId="0" borderId="48" xfId="185" applyFont="1" applyBorder="1" applyAlignment="1">
      <alignment horizontal="left" vertical="center" shrinkToFit="1"/>
    </xf>
    <xf numFmtId="0" fontId="23" fillId="0" borderId="30" xfId="185" applyFont="1" applyBorder="1" applyAlignment="1">
      <alignment horizontal="left" vertical="center" shrinkToFit="1"/>
    </xf>
    <xf numFmtId="0" fontId="23" fillId="0" borderId="48" xfId="185" applyFont="1" applyBorder="1" applyAlignment="1">
      <alignment horizontal="left" shrinkToFit="1"/>
    </xf>
    <xf numFmtId="0" fontId="23" fillId="0" borderId="30" xfId="185" applyFont="1" applyBorder="1" applyAlignment="1">
      <alignment horizontal="left" shrinkToFit="1"/>
    </xf>
    <xf numFmtId="0" fontId="23" fillId="0" borderId="54" xfId="185" applyFont="1" applyBorder="1" applyAlignment="1">
      <alignment horizontal="left" vertical="center" shrinkToFit="1"/>
    </xf>
    <xf numFmtId="0" fontId="23" fillId="0" borderId="28" xfId="185" applyFont="1" applyBorder="1" applyAlignment="1">
      <alignment horizontal="left" vertical="center" shrinkToFit="1"/>
    </xf>
    <xf numFmtId="0" fontId="11" fillId="0" borderId="7" xfId="185" applyFont="1" applyBorder="1" applyAlignment="1">
      <alignment horizontal="center" vertical="center" shrinkToFit="1"/>
    </xf>
    <xf numFmtId="0" fontId="11" fillId="0" borderId="24" xfId="185" applyFont="1" applyBorder="1" applyAlignment="1">
      <alignment horizontal="center" vertical="center" shrinkToFit="1"/>
    </xf>
    <xf numFmtId="0" fontId="21" fillId="0" borderId="5" xfId="185" applyFont="1" applyBorder="1" applyAlignment="1">
      <alignment horizontal="center" vertical="center" wrapText="1" shrinkToFit="1"/>
    </xf>
    <xf numFmtId="0" fontId="21" fillId="0" borderId="19" xfId="185" applyFont="1" applyBorder="1" applyAlignment="1">
      <alignment horizontal="center" vertical="center" wrapText="1" shrinkToFit="1"/>
    </xf>
    <xf numFmtId="0" fontId="7" fillId="0" borderId="42" xfId="185" applyFont="1" applyBorder="1" applyAlignment="1">
      <alignment horizontal="center" vertical="center"/>
    </xf>
    <xf numFmtId="0" fontId="7" fillId="0" borderId="44" xfId="185" applyFont="1" applyBorder="1" applyAlignment="1">
      <alignment horizontal="center" vertical="center"/>
    </xf>
    <xf numFmtId="0" fontId="7" fillId="0" borderId="8" xfId="185" applyFont="1" applyBorder="1" applyAlignment="1">
      <alignment horizontal="center" vertical="center" shrinkToFit="1"/>
    </xf>
    <xf numFmtId="0" fontId="26" fillId="0" borderId="70" xfId="185" applyFont="1" applyBorder="1" applyAlignment="1">
      <alignment horizontal="center" vertical="center" wrapText="1" shrinkToFit="1"/>
    </xf>
    <xf numFmtId="0" fontId="26" fillId="0" borderId="71" xfId="185" applyFont="1" applyBorder="1" applyAlignment="1">
      <alignment horizontal="center" vertical="center" shrinkToFit="1"/>
    </xf>
    <xf numFmtId="0" fontId="26" fillId="0" borderId="71" xfId="185" applyFont="1" applyBorder="1" applyAlignment="1">
      <alignment horizontal="center" vertical="center" wrapText="1" shrinkToFit="1"/>
    </xf>
    <xf numFmtId="0" fontId="5" fillId="0" borderId="22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25" fillId="0" borderId="22" xfId="0" applyFont="1" applyBorder="1" applyAlignment="1">
      <alignment horizontal="center" vertical="center"/>
    </xf>
    <xf numFmtId="0" fontId="5" fillId="0" borderId="17" xfId="185" applyFont="1" applyBorder="1" applyAlignment="1">
      <alignment horizontal="center" vertical="center"/>
    </xf>
    <xf numFmtId="0" fontId="5" fillId="0" borderId="0" xfId="185" applyFont="1" applyAlignment="1">
      <alignment horizontal="center" vertical="center"/>
    </xf>
    <xf numFmtId="0" fontId="11" fillId="0" borderId="13" xfId="185" applyFont="1" applyBorder="1" applyAlignment="1">
      <alignment horizontal="center" vertical="center"/>
    </xf>
    <xf numFmtId="0" fontId="11" fillId="0" borderId="16" xfId="185" applyFont="1" applyBorder="1" applyAlignment="1">
      <alignment horizontal="center" vertical="center"/>
    </xf>
    <xf numFmtId="0" fontId="11" fillId="0" borderId="56" xfId="185" applyFont="1" applyBorder="1" applyAlignment="1">
      <alignment horizontal="center" vertical="center"/>
    </xf>
    <xf numFmtId="0" fontId="11" fillId="0" borderId="25" xfId="185" applyFont="1" applyBorder="1" applyAlignment="1">
      <alignment horizontal="center" vertical="center"/>
    </xf>
    <xf numFmtId="0" fontId="11" fillId="0" borderId="26" xfId="185" applyFont="1" applyBorder="1" applyAlignment="1">
      <alignment horizontal="center" vertical="center"/>
    </xf>
    <xf numFmtId="0" fontId="11" fillId="0" borderId="57" xfId="185" applyFont="1" applyBorder="1" applyAlignment="1">
      <alignment horizontal="center" vertical="center"/>
    </xf>
    <xf numFmtId="0" fontId="11" fillId="0" borderId="33" xfId="185" applyFont="1" applyBorder="1" applyAlignment="1">
      <alignment horizontal="center" vertical="center"/>
    </xf>
    <xf numFmtId="0" fontId="11" fillId="0" borderId="36" xfId="185" applyFont="1" applyBorder="1" applyAlignment="1">
      <alignment horizontal="center" vertical="center"/>
    </xf>
    <xf numFmtId="0" fontId="5" fillId="0" borderId="17" xfId="185" applyFont="1" applyBorder="1" applyAlignment="1">
      <alignment horizontal="center" vertical="center" wrapText="1"/>
    </xf>
    <xf numFmtId="0" fontId="5" fillId="0" borderId="0" xfId="185" applyFont="1" applyAlignment="1">
      <alignment horizontal="center" vertical="center" wrapText="1"/>
    </xf>
    <xf numFmtId="0" fontId="5" fillId="0" borderId="21" xfId="185" applyFont="1" applyBorder="1" applyAlignment="1">
      <alignment horizontal="center" vertical="center" wrapText="1"/>
    </xf>
    <xf numFmtId="0" fontId="5" fillId="0" borderId="23" xfId="185" applyFont="1" applyBorder="1" applyAlignment="1">
      <alignment horizontal="center" vertical="center"/>
    </xf>
    <xf numFmtId="0" fontId="5" fillId="0" borderId="23" xfId="185" applyFont="1" applyBorder="1" applyAlignment="1">
      <alignment horizontal="center" vertical="center" wrapText="1"/>
    </xf>
    <xf numFmtId="0" fontId="17" fillId="0" borderId="0" xfId="185" applyFont="1" applyAlignment="1">
      <alignment horizontal="center" vertical="center"/>
    </xf>
    <xf numFmtId="0" fontId="18" fillId="0" borderId="21" xfId="185" applyFont="1" applyBorder="1" applyAlignment="1">
      <alignment horizontal="center" vertical="center"/>
    </xf>
    <xf numFmtId="0" fontId="18" fillId="0" borderId="23" xfId="185" applyFont="1" applyBorder="1" applyAlignment="1">
      <alignment horizontal="center" vertical="center"/>
    </xf>
    <xf numFmtId="0" fontId="18" fillId="0" borderId="35" xfId="185" applyFont="1" applyBorder="1" applyAlignment="1">
      <alignment horizontal="center" vertical="center"/>
    </xf>
    <xf numFmtId="0" fontId="18" fillId="0" borderId="17" xfId="185" applyFont="1" applyBorder="1" applyAlignment="1">
      <alignment horizontal="center" vertical="center"/>
    </xf>
    <xf numFmtId="0" fontId="18" fillId="0" borderId="0" xfId="185" applyFont="1" applyBorder="1" applyAlignment="1">
      <alignment horizontal="center" vertical="center"/>
    </xf>
    <xf numFmtId="0" fontId="18" fillId="0" borderId="34" xfId="185" applyFont="1" applyBorder="1" applyAlignment="1">
      <alignment horizontal="center" vertical="center"/>
    </xf>
    <xf numFmtId="0" fontId="18" fillId="0" borderId="13" xfId="185" applyFont="1" applyBorder="1" applyAlignment="1">
      <alignment horizontal="center" vertical="center"/>
    </xf>
    <xf numFmtId="0" fontId="18" fillId="0" borderId="16" xfId="185" applyFont="1" applyBorder="1" applyAlignment="1">
      <alignment horizontal="center" vertical="center"/>
    </xf>
    <xf numFmtId="0" fontId="18" fillId="0" borderId="33" xfId="185" applyFont="1" applyBorder="1" applyAlignment="1">
      <alignment horizontal="center" vertical="center"/>
    </xf>
    <xf numFmtId="0" fontId="18" fillId="0" borderId="25" xfId="185" applyFont="1" applyBorder="1" applyAlignment="1">
      <alignment horizontal="center" vertical="center"/>
    </xf>
    <xf numFmtId="0" fontId="18" fillId="0" borderId="26" xfId="185" applyFont="1" applyBorder="1" applyAlignment="1">
      <alignment horizontal="center" vertical="center"/>
    </xf>
    <xf numFmtId="0" fontId="18" fillId="0" borderId="36" xfId="185" applyFont="1" applyBorder="1" applyAlignment="1">
      <alignment horizontal="center" vertical="center"/>
    </xf>
    <xf numFmtId="0" fontId="27" fillId="8" borderId="0" xfId="0" applyFont="1" applyFill="1" applyAlignment="1">
      <alignment horizontal="center" vertical="center"/>
    </xf>
    <xf numFmtId="0" fontId="19" fillId="0" borderId="41" xfId="185" applyFont="1" applyBorder="1" applyAlignment="1">
      <alignment horizontal="center" vertical="center" textRotation="255" wrapText="1"/>
    </xf>
    <xf numFmtId="0" fontId="19" fillId="0" borderId="16" xfId="185" applyFont="1" applyBorder="1" applyAlignment="1">
      <alignment horizontal="center" vertical="center" textRotation="255" wrapText="1"/>
    </xf>
    <xf numFmtId="0" fontId="19" fillId="0" borderId="33" xfId="185" applyFont="1" applyBorder="1" applyAlignment="1">
      <alignment horizontal="center" vertical="center" textRotation="255" wrapText="1"/>
    </xf>
    <xf numFmtId="0" fontId="19" fillId="0" borderId="43" xfId="185" applyFont="1" applyBorder="1" applyAlignment="1">
      <alignment horizontal="center" vertical="center" textRotation="255" wrapText="1"/>
    </xf>
    <xf numFmtId="0" fontId="19" fillId="0" borderId="0" xfId="185" applyFont="1" applyBorder="1" applyAlignment="1">
      <alignment horizontal="center" vertical="center" textRotation="255" wrapText="1"/>
    </xf>
    <xf numFmtId="0" fontId="19" fillId="0" borderId="34" xfId="185" applyFont="1" applyBorder="1" applyAlignment="1">
      <alignment horizontal="center" vertical="center" textRotation="255" wrapText="1"/>
    </xf>
    <xf numFmtId="0" fontId="19" fillId="0" borderId="51" xfId="185" applyFont="1" applyBorder="1" applyAlignment="1">
      <alignment horizontal="center" vertical="center" textRotation="255" wrapText="1"/>
    </xf>
    <xf numFmtId="0" fontId="19" fillId="0" borderId="52" xfId="185" applyFont="1" applyBorder="1" applyAlignment="1">
      <alignment horizontal="center" vertical="center" textRotation="255" wrapText="1"/>
    </xf>
    <xf numFmtId="0" fontId="19" fillId="0" borderId="53" xfId="185" applyFont="1" applyBorder="1" applyAlignment="1">
      <alignment horizontal="center" vertical="center" textRotation="255" wrapText="1"/>
    </xf>
    <xf numFmtId="0" fontId="5" fillId="6" borderId="29" xfId="0" applyFont="1" applyFill="1" applyBorder="1" applyAlignment="1">
      <alignment horizontal="center" vertical="center"/>
    </xf>
    <xf numFmtId="0" fontId="5" fillId="6" borderId="30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 shrinkToFit="1"/>
    </xf>
    <xf numFmtId="0" fontId="7" fillId="0" borderId="29" xfId="0" applyFont="1" applyBorder="1" applyAlignment="1">
      <alignment horizontal="center" vertical="center"/>
    </xf>
    <xf numFmtId="0" fontId="7" fillId="0" borderId="30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10" fillId="0" borderId="14" xfId="0" applyFont="1" applyBorder="1" applyAlignment="1">
      <alignment horizontal="center" vertical="center"/>
    </xf>
    <xf numFmtId="0" fontId="10" fillId="0" borderId="15" xfId="0" applyFont="1" applyBorder="1" applyAlignment="1">
      <alignment horizontal="center" vertical="center"/>
    </xf>
    <xf numFmtId="0" fontId="10" fillId="0" borderId="31" xfId="0" applyFont="1" applyBorder="1" applyAlignment="1">
      <alignment horizontal="center" vertical="center"/>
    </xf>
    <xf numFmtId="0" fontId="10" fillId="0" borderId="32" xfId="0" applyFont="1" applyBorder="1" applyAlignment="1">
      <alignment horizontal="center" vertical="center"/>
    </xf>
    <xf numFmtId="0" fontId="5" fillId="2" borderId="7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10" xfId="0" applyFont="1" applyFill="1" applyBorder="1" applyAlignment="1">
      <alignment horizontal="center" vertical="center"/>
    </xf>
    <xf numFmtId="0" fontId="10" fillId="0" borderId="22" xfId="0" applyFont="1" applyBorder="1" applyAlignment="1">
      <alignment horizontal="center" vertical="center"/>
    </xf>
    <xf numFmtId="0" fontId="10" fillId="0" borderId="1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</cellXfs>
  <cellStyles count="262">
    <cellStyle name=" 1" xfId="1"/>
    <cellStyle name="_（機営１）10年販売計画(新製品分類)" xfId="2"/>
    <cellStyle name="_10年度（家電技）開発スケジュール" xfId="3"/>
    <cellStyle name="_10年度（家電技）開発スケジュール〔釜技〕101122" xfId="4"/>
    <cellStyle name="_Application_UAE models" xfId="5"/>
    <cellStyle name="_CRK-C111Zｺｽﾄ表070810" xfId="6"/>
    <cellStyle name="_ET_STYLE_NoName_00_" xfId="7"/>
    <cellStyle name="_販売会議090918 09A" xfId="8"/>
    <cellStyle name="20% - Accent1" xfId="9"/>
    <cellStyle name="20% - Accent2" xfId="10"/>
    <cellStyle name="20% - Accent3" xfId="11"/>
    <cellStyle name="20% - Accent4" xfId="12"/>
    <cellStyle name="20% - Accent5" xfId="13"/>
    <cellStyle name="20% - Accent6" xfId="14"/>
    <cellStyle name="20% - ส่วนที่ถูกเน้น1" xfId="15"/>
    <cellStyle name="20% - ส่วนที่ถูกเน้น2" xfId="16"/>
    <cellStyle name="20% - ส่วนที่ถูกเน้น3" xfId="17"/>
    <cellStyle name="20% - ส่วนที่ถูกเน้น4" xfId="18"/>
    <cellStyle name="20% - ส่วนที่ถูกเน้น5" xfId="19"/>
    <cellStyle name="20% - ส่วนที่ถูกเน้น6" xfId="20"/>
    <cellStyle name="20% - 강조색1" xfId="21"/>
    <cellStyle name="20% - 강조색2" xfId="22"/>
    <cellStyle name="20% - 강조색3" xfId="23"/>
    <cellStyle name="20% - 강조색4" xfId="24"/>
    <cellStyle name="20% - 강조색5" xfId="25"/>
    <cellStyle name="20% - 강조색6" xfId="26"/>
    <cellStyle name="20% - 强调文字颜色 1 2" xfId="27"/>
    <cellStyle name="20% - 强调文字颜色 2 2" xfId="28"/>
    <cellStyle name="20% - 强调文字颜色 3 2" xfId="29"/>
    <cellStyle name="20% - 强调文字颜色 4 2" xfId="30"/>
    <cellStyle name="20% - 强调文字颜色 5 2" xfId="31"/>
    <cellStyle name="20% - 强调文字颜色 6 2" xfId="32"/>
    <cellStyle name="40% - Accent1" xfId="33"/>
    <cellStyle name="40% - Accent2" xfId="34"/>
    <cellStyle name="40% - Accent3" xfId="35"/>
    <cellStyle name="40% - Accent4" xfId="36"/>
    <cellStyle name="40% - Accent5" xfId="37"/>
    <cellStyle name="40% - Accent6" xfId="38"/>
    <cellStyle name="40% - ส่วนที่ถูกเน้น1" xfId="39"/>
    <cellStyle name="40% - ส่วนที่ถูกเน้น2" xfId="40"/>
    <cellStyle name="40% - ส่วนที่ถูกเน้น3" xfId="41"/>
    <cellStyle name="40% - ส่วนที่ถูกเน้น4" xfId="42"/>
    <cellStyle name="40% - ส่วนที่ถูกเน้น5" xfId="43"/>
    <cellStyle name="40% - ส่วนที่ถูกเน้น6" xfId="44"/>
    <cellStyle name="40% - 강조색1" xfId="45"/>
    <cellStyle name="40% - 강조색2" xfId="46"/>
    <cellStyle name="40% - 강조색3" xfId="47"/>
    <cellStyle name="40% - 강조색4" xfId="48"/>
    <cellStyle name="40% - 강조색5" xfId="49"/>
    <cellStyle name="40% - 강조색6" xfId="50"/>
    <cellStyle name="40% - 强调文字颜色 1 2" xfId="51"/>
    <cellStyle name="40% - 强调文字颜色 2 2" xfId="52"/>
    <cellStyle name="40% - 强调文字颜色 3 2" xfId="53"/>
    <cellStyle name="40% - 强调文字颜色 4 2" xfId="54"/>
    <cellStyle name="40% - 强调文字颜色 5 2" xfId="55"/>
    <cellStyle name="40% - 强调文字颜色 6 2" xfId="56"/>
    <cellStyle name="60% - Accent1" xfId="57"/>
    <cellStyle name="60% - Accent2" xfId="58"/>
    <cellStyle name="60% - Accent3" xfId="59"/>
    <cellStyle name="60% - Accent4" xfId="60"/>
    <cellStyle name="60% - Accent5" xfId="61"/>
    <cellStyle name="60% - Accent6" xfId="62"/>
    <cellStyle name="60% - ส่วนที่ถูกเน้น1" xfId="63"/>
    <cellStyle name="60% - ส่วนที่ถูกเน้น2" xfId="64"/>
    <cellStyle name="60% - ส่วนที่ถูกเน้น3" xfId="65"/>
    <cellStyle name="60% - ส่วนที่ถูกเน้น4" xfId="66"/>
    <cellStyle name="60% - ส่วนที่ถูกเน้น5" xfId="67"/>
    <cellStyle name="60% - ส่วนที่ถูกเน้น6" xfId="68"/>
    <cellStyle name="60% - 강조색1" xfId="69"/>
    <cellStyle name="60% - 강조색2" xfId="70"/>
    <cellStyle name="60% - 강조색3" xfId="71"/>
    <cellStyle name="60% - 강조색4" xfId="72"/>
    <cellStyle name="60% - 강조색5" xfId="73"/>
    <cellStyle name="60% - 강조색6" xfId="74"/>
    <cellStyle name="60% - 强调文字颜色 1 2" xfId="75"/>
    <cellStyle name="60% - 强调文字颜色 2 2" xfId="76"/>
    <cellStyle name="60% - 强调文字颜色 3 2" xfId="77"/>
    <cellStyle name="60% - 强调文字颜色 4 2" xfId="78"/>
    <cellStyle name="60% - 强调文字颜色 5 2" xfId="79"/>
    <cellStyle name="60% - 强调文字颜色 6 2" xfId="80"/>
    <cellStyle name="Accent1" xfId="81"/>
    <cellStyle name="Accent2" xfId="82"/>
    <cellStyle name="Accent3" xfId="83"/>
    <cellStyle name="Accent4" xfId="84"/>
    <cellStyle name="Accent5" xfId="85"/>
    <cellStyle name="Accent6" xfId="86"/>
    <cellStyle name="args.style" xfId="87"/>
    <cellStyle name="Bad" xfId="88"/>
    <cellStyle name="Calc Currency (0)" xfId="89"/>
    <cellStyle name="Calculation" xfId="90"/>
    <cellStyle name="CELL" xfId="91"/>
    <cellStyle name="Check Cell" xfId="92"/>
    <cellStyle name="Comma [0]_CBU 2010A FCAST ( MAR 3.)" xfId="93"/>
    <cellStyle name="comma zerodec" xfId="94"/>
    <cellStyle name="Comma_Diff cost Model ER-D300 &amp; ER-E300" xfId="95"/>
    <cellStyle name="Currency [0]_Full Year FY96" xfId="96"/>
    <cellStyle name="Currency_Full Year FY96" xfId="97"/>
    <cellStyle name="Currency1" xfId="98"/>
    <cellStyle name="Dollar (zero dec)" xfId="99"/>
    <cellStyle name="entry" xfId="100"/>
    <cellStyle name="Excel Built-in Normal" xfId="101"/>
    <cellStyle name="Explanatory Text" xfId="102"/>
    <cellStyle name="Good" xfId="103"/>
    <cellStyle name="Grey" xfId="104"/>
    <cellStyle name="Header1" xfId="105"/>
    <cellStyle name="Header2" xfId="106"/>
    <cellStyle name="Heading 1" xfId="107"/>
    <cellStyle name="Heading 2" xfId="108"/>
    <cellStyle name="Heading 3" xfId="109"/>
    <cellStyle name="Heading 4" xfId="110"/>
    <cellStyle name="Input" xfId="111"/>
    <cellStyle name="Input [yellow]" xfId="112"/>
    <cellStyle name="Linked Cell" xfId="113"/>
    <cellStyle name="Neutral" xfId="114"/>
    <cellStyle name="no dec" xfId="115"/>
    <cellStyle name="Norm੎੎" xfId="116"/>
    <cellStyle name="Normal - Style1" xfId="117"/>
    <cellStyle name="Normal_#18-Internet" xfId="118"/>
    <cellStyle name="Note" xfId="119"/>
    <cellStyle name="Output" xfId="120"/>
    <cellStyle name="per.style" xfId="121"/>
    <cellStyle name="Percent [2]" xfId="122"/>
    <cellStyle name="price" xfId="123"/>
    <cellStyle name="revised" xfId="124"/>
    <cellStyle name="section" xfId="125"/>
    <cellStyle name="title" xfId="126"/>
    <cellStyle name="Total" xfId="127"/>
    <cellStyle name="Warning Text" xfId="128"/>
    <cellStyle name="スタイル 1" xfId="129"/>
    <cellStyle name="パーセント 2" xfId="130"/>
    <cellStyle name="パーセント 3" xfId="131"/>
    <cellStyle name="ピンク" xfId="132"/>
    <cellStyle name="เซลล์ตรวจสอบ" xfId="133"/>
    <cellStyle name="เซลล์ที่มีการเชื่อมโยง" xfId="134"/>
    <cellStyle name="แย่" xfId="135"/>
    <cellStyle name="แสดงผล" xfId="136"/>
    <cellStyle name="การคำนวณ" xfId="137"/>
    <cellStyle name="ข้อความเตือน" xfId="138"/>
    <cellStyle name="ข้อความอธิบาย" xfId="139"/>
    <cellStyle name="ชื่อเรื่อง" xfId="140"/>
    <cellStyle name="ดี" xfId="141"/>
    <cellStyle name="ป้อนค่า" xfId="142"/>
    <cellStyle name="ปานกลาง" xfId="143"/>
    <cellStyle name="ผลรวม" xfId="144"/>
    <cellStyle name="ส่วนที่ถูกเน้น1" xfId="145"/>
    <cellStyle name="ส่วนที่ถูกเน้น2" xfId="146"/>
    <cellStyle name="ส่วนที่ถูกเน้น3" xfId="147"/>
    <cellStyle name="ส่วนที่ถูกเน้น4" xfId="148"/>
    <cellStyle name="ส่วนที่ถูกเน้น5" xfId="149"/>
    <cellStyle name="ส่วนที่ถูกเน้น6" xfId="150"/>
    <cellStyle name="หมายเหตุ" xfId="151"/>
    <cellStyle name="หัวเรื่อง 1" xfId="152"/>
    <cellStyle name="หัวเรื่อง 2" xfId="153"/>
    <cellStyle name="หัวเรื่อง 3" xfId="154"/>
    <cellStyle name="หัวเรื่อง 4" xfId="155"/>
    <cellStyle name="_x001d__x000c_K_x0014__x000d_&gt;V_x0001_&gt;_x0014_n_x001e__x0007__x0001__x0001_" xfId="156"/>
    <cellStyle name="강조색1" xfId="157"/>
    <cellStyle name="강조색2" xfId="158"/>
    <cellStyle name="강조색3" xfId="159"/>
    <cellStyle name="강조색4" xfId="160"/>
    <cellStyle name="강조색5" xfId="161"/>
    <cellStyle name="강조색6" xfId="162"/>
    <cellStyle name="标题 1 2" xfId="163"/>
    <cellStyle name="标题 2 2" xfId="164"/>
    <cellStyle name="标题 3 2" xfId="165"/>
    <cellStyle name="标题 4 2" xfId="166"/>
    <cellStyle name="标题 5" xfId="167"/>
    <cellStyle name="標準 10" xfId="168"/>
    <cellStyle name="標準 11" xfId="169"/>
    <cellStyle name="標準 11 2" xfId="170"/>
    <cellStyle name="標準 12" xfId="171"/>
    <cellStyle name="標準 2" xfId="172"/>
    <cellStyle name="標準 2 2" xfId="173"/>
    <cellStyle name="標準 2 2 2" xfId="174"/>
    <cellStyle name="標準 2 3" xfId="175"/>
    <cellStyle name="標準 3" xfId="176"/>
    <cellStyle name="標準 3 2" xfId="177"/>
    <cellStyle name="標準 4" xfId="178"/>
    <cellStyle name="標準 4 2" xfId="179"/>
    <cellStyle name="標準 5" xfId="180"/>
    <cellStyle name="標準 6" xfId="181"/>
    <cellStyle name="標準 7" xfId="182"/>
    <cellStyle name="標準 8" xfId="183"/>
    <cellStyle name="標準 9" xfId="184"/>
    <cellStyle name="標準_Sheet1" xfId="185"/>
    <cellStyle name="경고문" xfId="186"/>
    <cellStyle name="表題" xfId="187"/>
    <cellStyle name="表頭" xfId="188"/>
    <cellStyle name="계산" xfId="189"/>
    <cellStyle name="差 2" xfId="190"/>
    <cellStyle name="差_10年度（家電技）開発スケジュール" xfId="191"/>
    <cellStyle name="差_10年度（家電技）開発スケジュール_13年度［調技］開発スケジュール121107" xfId="192"/>
    <cellStyle name="差_10年度（家電技）開発スケジュール〔釜技〕101122" xfId="193"/>
    <cellStyle name="差_10年度（家電技）開発スケジュール〔釜技〕101122_13年度［調技］開発スケジュール121107" xfId="194"/>
    <cellStyle name="差_2011年度《VIP-位工--算》" xfId="195"/>
    <cellStyle name="差_BHP-V732 中国部品　調達計画（案）100422" xfId="196"/>
    <cellStyle name="差_BHP-V732 中国部品　調達計画（案）100422_13年度［調技］開発スケジュール121107" xfId="197"/>
    <cellStyle name="差_BHP-V732SR_ML_100419近藤ＭＬ合体_ランク修正" xfId="198"/>
    <cellStyle name="常规" xfId="0" builtinId="0"/>
    <cellStyle name="常规 10" xfId="199"/>
    <cellStyle name="常规 2" xfId="200"/>
    <cellStyle name="常规 2 2" xfId="201"/>
    <cellStyle name="常规 2 3" xfId="202"/>
    <cellStyle name="常规 2 4" xfId="203"/>
    <cellStyle name="常规 2 5" xfId="204"/>
    <cellStyle name="常规 2_2011年度《VIP-位工--算》" xfId="205"/>
    <cellStyle name="常规 3" xfId="206"/>
    <cellStyle name="常规 4" xfId="207"/>
    <cellStyle name="常规 5" xfId="208"/>
    <cellStyle name="常规 6" xfId="209"/>
    <cellStyle name="常规 7" xfId="210"/>
    <cellStyle name="常规 8" xfId="211"/>
    <cellStyle name="常规 9" xfId="212"/>
    <cellStyle name="나쁨" xfId="213"/>
    <cellStyle name="好 2" xfId="214"/>
    <cellStyle name="好_10年度（家電技）開発スケジュール" xfId="215"/>
    <cellStyle name="好_10年度（家電技）開発スケジュール〔釜技〕101122" xfId="216"/>
    <cellStyle name="好_2011年度《VIP-位工--算》" xfId="217"/>
    <cellStyle name="好_BHP-V732 中国部品　調達計画（案）100422" xfId="218"/>
    <cellStyle name="好_BHP-V732 中国部品　調達計画（案）100422_13年度［調技］開発スケジュール121107" xfId="219"/>
    <cellStyle name="好_BHP-V732SR_ML_100419近藤ＭＬ合体_ランク修正" xfId="220"/>
    <cellStyle name="桁区切り 2" xfId="221"/>
    <cellStyle name="桁区切り 2 2" xfId="222"/>
    <cellStyle name="桁区切り 3" xfId="223"/>
    <cellStyle name="桁区切り 4" xfId="224"/>
    <cellStyle name="桁区切り 5" xfId="225"/>
    <cellStyle name="汇总 2" xfId="226"/>
    <cellStyle name="计算 2" xfId="227"/>
    <cellStyle name="检查单元格 2" xfId="228"/>
    <cellStyle name="解释性文本 2" xfId="229"/>
    <cellStyle name="警告文本 2" xfId="230"/>
    <cellStyle name="链接单元格 2" xfId="231"/>
    <cellStyle name="千位分隔 2" xfId="232"/>
    <cellStyle name="千位分隔 7" xfId="233"/>
    <cellStyle name="强调文字颜色 1 2" xfId="234"/>
    <cellStyle name="强调文字颜色 2 2" xfId="235"/>
    <cellStyle name="强调文字颜色 3 2" xfId="236"/>
    <cellStyle name="强调文字颜色 4 2" xfId="237"/>
    <cellStyle name="强调文字颜色 5 2" xfId="238"/>
    <cellStyle name="强调文字颜色 6 2" xfId="239"/>
    <cellStyle name="适中 2" xfId="240"/>
    <cellStyle name="输出 2" xfId="241"/>
    <cellStyle name="输入 2" xfId="242"/>
    <cellStyle name="메모" xfId="243"/>
    <cellStyle name="未定義" xfId="244"/>
    <cellStyle name="一般_1540cpk" xfId="245"/>
    <cellStyle name="보통" xfId="246"/>
    <cellStyle name="注释 2" xfId="247"/>
    <cellStyle name="설명 텍스트" xfId="248"/>
    <cellStyle name="셀 확인" xfId="249"/>
    <cellStyle name="연결된 셀" xfId="250"/>
    <cellStyle name="요약" xfId="251"/>
    <cellStyle name="입력" xfId="252"/>
    <cellStyle name="제목" xfId="253"/>
    <cellStyle name="제목 1" xfId="254"/>
    <cellStyle name="제목 2" xfId="255"/>
    <cellStyle name="제목 3" xfId="256"/>
    <cellStyle name="제목 4" xfId="257"/>
    <cellStyle name="좋음" xfId="258"/>
    <cellStyle name="출력" xfId="259"/>
    <cellStyle name="표준_3-10Aging" xfId="260"/>
    <cellStyle name="໠ーセント" xfId="261"/>
  </cellStyles>
  <dxfs count="90"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  <fill>
        <patternFill patternType="solid">
          <bgColor theme="4" tint="0.79985961485641044"/>
        </patternFill>
      </fill>
    </dxf>
  </dxfs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ja-JP" sz="12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zh-CN" altLang="ja-JP"/>
              <a:t>修正类别统计</a:t>
            </a:r>
          </a:p>
        </c:rich>
      </c:tx>
      <c:overlay val="0"/>
    </c:title>
    <c:autoTitleDeleted val="0"/>
    <c:plotArea>
      <c:layout/>
      <c:pieChart>
        <c:varyColors val="1"/>
        <c:ser>
          <c:idx val="0"/>
          <c:order val="0"/>
          <c:tx>
            <c:strRef>
              <c:f>统计表!$D$4</c:f>
              <c:strCache>
                <c:ptCount val="1"/>
                <c:pt idx="0">
                  <c:v>件数</c:v>
                </c:pt>
              </c:strCache>
            </c:strRef>
          </c:tx>
          <c:dPt>
            <c:idx val="0"/>
            <c:bubble3D val="0"/>
          </c:dPt>
          <c:dPt>
            <c:idx val="1"/>
            <c:bubble3D val="0"/>
          </c:dPt>
          <c:dPt>
            <c:idx val="2"/>
            <c:bubble3D val="0"/>
          </c:dPt>
          <c:dPt>
            <c:idx val="3"/>
            <c:bubble3D val="0"/>
          </c:dPt>
          <c:dPt>
            <c:idx val="4"/>
            <c:bubble3D val="0"/>
          </c:dPt>
          <c:dLbls>
            <c:dLbl>
              <c:idx val="0"/>
              <c:layout>
                <c:manualLayout>
                  <c:x val="1.3177040995244299E-2"/>
                  <c:y val="-8.8307892703190102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"/>
              <c:layout>
                <c:manualLayout>
                  <c:x val="0.109538001861106"/>
                  <c:y val="4.0145222735304102E-4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2"/>
              <c:layout>
                <c:manualLayout>
                  <c:x val="2.0933340941591199E-2"/>
                  <c:y val="9.5701117622924603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3"/>
              <c:layout>
                <c:manualLayout>
                  <c:x val="-5.88458291734942E-2"/>
                  <c:y val="-5.0719384833694597E-3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4"/>
              <c:layout>
                <c:manualLayout>
                  <c:x val="-6.9842686845798793E-2"/>
                  <c:y val="-3.62537265581643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ja-JP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bestFit"/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/>
              </c:ext>
            </c:extLst>
          </c:dLbls>
          <c:cat>
            <c:strRef>
              <c:f>统计表!$B$5:$B$9</c:f>
              <c:strCache>
                <c:ptCount val="5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D</c:v>
                </c:pt>
                <c:pt idx="4">
                  <c:v>E</c:v>
                </c:pt>
              </c:strCache>
            </c:strRef>
          </c:cat>
          <c:val>
            <c:numRef>
              <c:f>统计表!$D$5:$D$9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14</c:v>
                </c:pt>
                <c:pt idx="3">
                  <c:v>0</c:v>
                </c:pt>
                <c:pt idx="4">
                  <c:v>6</c:v>
                </c:pt>
              </c:numCache>
            </c:numRef>
          </c:val>
        </c:ser>
        <c:ser>
          <c:idx val="1"/>
          <c:order val="1"/>
          <c:tx>
            <c:strRef>
              <c:f>统计表!$B$10</c:f>
              <c:strCache>
                <c:ptCount val="1"/>
                <c:pt idx="0">
                  <c:v>合計</c:v>
                </c:pt>
              </c:strCache>
            </c:strRef>
          </c:tx>
          <c:dPt>
            <c:idx val="0"/>
            <c:bubble3D val="0"/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ja-JP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/>
              </c:ext>
            </c:extLst>
          </c:dLbls>
          <c:val>
            <c:numRef>
              <c:f>统计表!$D$10</c:f>
              <c:numCache>
                <c:formatCode>General</c:formatCode>
                <c:ptCount val="1"/>
                <c:pt idx="0">
                  <c:v>20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</c:plotArea>
    <c:legend>
      <c:legendPos val="r"/>
      <c:overlay val="0"/>
      <c:txPr>
        <a:bodyPr rot="0" spcFirstLastPara="0" vertOverflow="ellipsis" vert="horz" wrap="square" anchor="ctr" anchorCtr="1"/>
        <a:lstStyle/>
        <a:p>
          <a:pPr>
            <a:defRPr lang="ja-JP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  <c:extLst>
      <c:ext uri="{0b15fc19-7d7d-44ad-8c2d-2c3a37ce22c3}">
        <chartProps xmlns="https://web.wps.cn/et/2018/main" chartId="{2e4f782d-e456-45e9-974c-80386f633313}"/>
      </c:ext>
    </c:extLst>
  </c:chart>
  <c:txPr>
    <a:bodyPr/>
    <a:lstStyle/>
    <a:p>
      <a:pPr>
        <a:defRPr lang="zh-CN"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>
              <a:defRPr lang="ja-JP" sz="12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修正效果</a:t>
            </a:r>
          </a:p>
        </c:rich>
      </c:tx>
      <c:overlay val="0"/>
    </c:title>
    <c:autoTitleDeleted val="0"/>
    <c:plotArea>
      <c:layout/>
      <c:pieChart>
        <c:varyColors val="1"/>
        <c:ser>
          <c:idx val="1"/>
          <c:order val="0"/>
          <c:tx>
            <c:strRef>
              <c:f>统计表!$E$4</c:f>
              <c:strCache>
                <c:ptCount val="1"/>
                <c:pt idx="0">
                  <c:v>対効果</c:v>
                </c:pt>
              </c:strCache>
            </c:strRef>
          </c:tx>
          <c:dPt>
            <c:idx val="0"/>
            <c:bubble3D val="0"/>
          </c:dPt>
          <c:dPt>
            <c:idx val="1"/>
            <c:bubble3D val="0"/>
          </c:dPt>
          <c:dPt>
            <c:idx val="2"/>
            <c:bubble3D val="0"/>
          </c:dPt>
          <c:dPt>
            <c:idx val="3"/>
            <c:bubble3D val="0"/>
          </c:dPt>
          <c:dPt>
            <c:idx val="4"/>
            <c:bubble3D val="0"/>
          </c:dPt>
          <c:dLbls>
            <c:dLbl>
              <c:idx val="0"/>
              <c:layout>
                <c:manualLayout>
                  <c:x val="-0.28512458969836602"/>
                  <c:y val="8.0721041945228493E-3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"/>
              <c:layout>
                <c:manualLayout>
                  <c:x val="0.114260946638351"/>
                  <c:y val="-3.2359162651838302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4"/>
              <c:layout>
                <c:manualLayout>
                  <c:x val="-0.11154543864567899"/>
                  <c:y val="-4.4039589390948798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ja-JP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bestFit"/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/>
              </c:ext>
            </c:extLst>
          </c:dLbls>
          <c:cat>
            <c:strRef>
              <c:f>统计表!$B$5:$B$9</c:f>
              <c:strCache>
                <c:ptCount val="5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D</c:v>
                </c:pt>
                <c:pt idx="4">
                  <c:v>E</c:v>
                </c:pt>
              </c:strCache>
            </c:strRef>
          </c:cat>
          <c:val>
            <c:numRef>
              <c:f>统计表!$E$5:$E$9</c:f>
              <c:numCache>
                <c:formatCode>General</c:formatCode>
                <c:ptCount val="5"/>
                <c:pt idx="0">
                  <c:v>0</c:v>
                </c:pt>
                <c:pt idx="1">
                  <c:v>0</c:v>
                </c:pt>
                <c:pt idx="2">
                  <c:v>65</c:v>
                </c:pt>
                <c:pt idx="3">
                  <c:v>0</c:v>
                </c:pt>
                <c:pt idx="4">
                  <c:v>60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</c:plotArea>
    <c:legend>
      <c:legendPos val="r"/>
      <c:overlay val="0"/>
      <c:txPr>
        <a:bodyPr rot="0" spcFirstLastPara="0" vertOverflow="ellipsis" vert="horz" wrap="square" anchor="ctr" anchorCtr="1"/>
        <a:lstStyle/>
        <a:p>
          <a:pPr>
            <a:defRPr lang="ja-JP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  <c:extLst>
      <c:ext uri="{0b15fc19-7d7d-44ad-8c2d-2c3a37ce22c3}">
        <chartProps xmlns="https://web.wps.cn/et/2018/main" chartId="{5cf2564c-6ab5-444f-9949-7643e0a167e4}"/>
      </c:ext>
    </c:extLst>
  </c:chart>
  <c:txPr>
    <a:bodyPr/>
    <a:lstStyle/>
    <a:p>
      <a:pPr>
        <a:defRPr lang="zh-CN"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>
              <a:defRPr lang="zh-CN" sz="1320" b="1" i="0" u="none" strike="noStrike" kern="1200" baseline="0">
                <a:solidFill>
                  <a:schemeClr val="tx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 sz="1320" b="1"/>
              <a:t>责任区分统计</a:t>
            </a:r>
            <a:endParaRPr lang="en-US" altLang="zh-CN" sz="1320" b="1"/>
          </a:p>
        </c:rich>
      </c:tx>
      <c:layout>
        <c:manualLayout>
          <c:xMode val="edge"/>
          <c:yMode val="edge"/>
          <c:x val="3.55366027007818E-3"/>
          <c:y val="6.8452963035400003E-3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216112061028541"/>
          <c:y val="0.20655211912943899"/>
          <c:w val="0.38889911876890698"/>
          <c:h val="0.67738831615120298"/>
        </c:manualLayout>
      </c:layout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solidFill>
                  <a:schemeClr val="bg1"/>
                </a:solidFill>
              </a:ln>
              <a:effectLst/>
            </c:spPr>
          </c:dPt>
          <c:dLbls>
            <c:dLbl>
              <c:idx val="0"/>
              <c:layout>
                <c:manualLayout>
                  <c:x val="6.2492076253604097E-2"/>
                  <c:y val="-4.5515813423751003E-3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1"/>
              <c:layout>
                <c:manualLayout>
                  <c:x val="9.9039926231352896E-2"/>
                  <c:y val="-3.07712525796312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2"/>
              <c:layout>
                <c:manualLayout>
                  <c:x val="9.9265940631863003E-2"/>
                  <c:y val="-2.7193657136696799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3"/>
              <c:layout>
                <c:manualLayout>
                  <c:x val="-5.1111933126532699E-2"/>
                  <c:y val="1.04871302483193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4"/>
              <c:layout>
                <c:manualLayout>
                  <c:x val="-4.2014136984220497E-2"/>
                  <c:y val="-1.83070331093435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5"/>
              <c:layout>
                <c:manualLayout>
                  <c:x val="-6.4047793876839301E-2"/>
                  <c:y val="-5.4109626526440302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dLbl>
              <c:idx val="6"/>
              <c:layout>
                <c:manualLayout>
                  <c:x val="0.103747333519811"/>
                  <c:y val="-3.5903620225053501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separator>
</c:separator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11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1"/>
            <c:showCatName val="1"/>
            <c:showSerName val="0"/>
            <c:showPercent val="1"/>
            <c:showBubbleSize val="0"/>
            <c:separator>
</c:separator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prstDash val="solid"/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统计表!$M$4:$M$10</c:f>
              <c:strCache>
                <c:ptCount val="7"/>
                <c:pt idx="0">
                  <c:v>设计原因</c:v>
                </c:pt>
                <c:pt idx="1">
                  <c:v>加工原因</c:v>
                </c:pt>
                <c:pt idx="2">
                  <c:v>组立原因</c:v>
                </c:pt>
                <c:pt idx="3">
                  <c:v>成形原因</c:v>
                </c:pt>
                <c:pt idx="4">
                  <c:v>对策原因</c:v>
                </c:pt>
                <c:pt idx="5">
                  <c:v>测量原因</c:v>
                </c:pt>
                <c:pt idx="6">
                  <c:v>悬念课题</c:v>
                </c:pt>
              </c:strCache>
            </c:strRef>
          </c:cat>
          <c:val>
            <c:numRef>
              <c:f>统计表!$N$4:$N$10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0" vertOverflow="ellipsis" vert="horz" wrap="square" anchor="ctr" anchorCtr="1"/>
          <a:lstStyle/>
          <a:p>
            <a:pPr>
              <a:defRPr lang="zh-CN"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</c:legendEntry>
      <c:legendEntry>
        <c:idx val="1"/>
        <c:txPr>
          <a:bodyPr rot="0" spcFirstLastPara="0" vertOverflow="ellipsis" vert="horz" wrap="square" anchor="ctr" anchorCtr="1"/>
          <a:lstStyle/>
          <a:p>
            <a:pPr>
              <a:defRPr lang="zh-CN"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</c:legendEntry>
      <c:legendEntry>
        <c:idx val="2"/>
        <c:txPr>
          <a:bodyPr rot="0" spcFirstLastPara="0" vertOverflow="ellipsis" vert="horz" wrap="square" anchor="ctr" anchorCtr="1"/>
          <a:lstStyle/>
          <a:p>
            <a:pPr>
              <a:defRPr lang="zh-CN"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</c:legendEntry>
      <c:legendEntry>
        <c:idx val="3"/>
        <c:txPr>
          <a:bodyPr rot="0" spcFirstLastPara="0" vertOverflow="ellipsis" vert="horz" wrap="square" anchor="ctr" anchorCtr="1"/>
          <a:lstStyle/>
          <a:p>
            <a:pPr>
              <a:defRPr lang="zh-CN"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</c:legendEntry>
      <c:legendEntry>
        <c:idx val="4"/>
        <c:txPr>
          <a:bodyPr rot="0" spcFirstLastPara="0" vertOverflow="ellipsis" vert="horz" wrap="square" anchor="ctr" anchorCtr="1"/>
          <a:lstStyle/>
          <a:p>
            <a:pPr>
              <a:defRPr lang="zh-CN"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</c:legendEntry>
      <c:legendEntry>
        <c:idx val="5"/>
        <c:txPr>
          <a:bodyPr rot="0" spcFirstLastPara="0" vertOverflow="ellipsis" vert="horz" wrap="square" anchor="ctr" anchorCtr="1"/>
          <a:lstStyle/>
          <a:p>
            <a:pPr>
              <a:defRPr lang="zh-CN"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</c:legendEntry>
      <c:legendEntry>
        <c:idx val="6"/>
        <c:txPr>
          <a:bodyPr rot="0" spcFirstLastPara="0" vertOverflow="ellipsis" vert="horz" wrap="square" anchor="ctr" anchorCtr="1"/>
          <a:lstStyle/>
          <a:p>
            <a:pPr>
              <a:defRPr lang="zh-CN" sz="11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</c:legendEntry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1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  <c:extLst>
      <c:ext uri="{0b15fc19-7d7d-44ad-8c2d-2c3a37ce22c3}">
        <chartProps xmlns="https://web.wps.cn/et/2018/main" chartId="{db09adc7-ca05-4d94-a087-6773889612ce}"/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prstDash val="solid"/>
      <a:round/>
    </a:ln>
    <a:effectLst/>
  </c:spPr>
  <c:txPr>
    <a:bodyPr/>
    <a:lstStyle/>
    <a:p>
      <a:pPr>
        <a:defRPr lang="zh-CN" sz="1100" b="1"/>
      </a:pPr>
      <a:endParaRPr lang="zh-CN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bmp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emf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bmp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bmp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bmp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emf"/><Relationship Id="rId1" Type="http://schemas.openxmlformats.org/officeDocument/2006/relationships/image" Target="../media/image41.em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0.emf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4.emf"/><Relationship Id="rId1" Type="http://schemas.openxmlformats.org/officeDocument/2006/relationships/image" Target="../media/image43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48895</xdr:rowOff>
    </xdr:from>
    <xdr:to>
      <xdr:col>6</xdr:col>
      <xdr:colOff>554355</xdr:colOff>
      <xdr:row>3</xdr:row>
      <xdr:rowOff>95250</xdr:rowOff>
    </xdr:to>
    <xdr:pic>
      <xdr:nvPicPr>
        <xdr:cNvPr id="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525" y="48895"/>
          <a:ext cx="2630805" cy="779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333375</xdr:colOff>
          <xdr:row>1</xdr:row>
          <xdr:rowOff>80010</xdr:rowOff>
        </xdr:from>
        <xdr:to>
          <xdr:col>16</xdr:col>
          <xdr:colOff>4885</xdr:colOff>
          <xdr:row>2</xdr:row>
          <xdr:rowOff>288290</xdr:rowOff>
        </xdr:to>
        <xdr:pic>
          <xdr:nvPicPr>
            <xdr:cNvPr id="2" name="图片 1"/>
            <xdr:cNvPicPr>
              <a:extLst>
                <a:ext uri="{84589F7E-364E-4C9E-8A38-B11213B215E9}">
                  <a14:cameraTool cellRange="$S$8:$U$10" spid="_x0000_s1034"/>
                </a:ext>
              </a:extLst>
            </xdr:cNvPicPr>
          </xdr:nvPicPr>
          <xdr:blipFill>
            <a:blip xmlns:r="http://schemas.openxmlformats.org/officeDocument/2006/relationships" r:embed="rId2"/>
            <a:srcRect r="1846" b="5941"/>
            <a:stretch>
              <a:fillRect/>
            </a:stretch>
          </xdr:blipFill>
          <xdr:spPr>
            <a:xfrm>
              <a:off x="7019925" y="260985"/>
              <a:ext cx="1642745" cy="389255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</a:ln>
          </xdr:spPr>
        </xdr:pic>
        <xdr:clientData/>
      </xdr:twoCellAnchor>
    </mc:Choice>
    <mc:Fallback/>
  </mc:AlternateContent>
  <xdr:oneCellAnchor>
    <xdr:from>
      <xdr:col>12</xdr:col>
      <xdr:colOff>592455</xdr:colOff>
      <xdr:row>0</xdr:row>
      <xdr:rowOff>635</xdr:rowOff>
    </xdr:from>
    <xdr:ext cx="2139950" cy="247650"/>
    <xdr:sp macro="" textlink="">
      <xdr:nvSpPr>
        <xdr:cNvPr id="3" name="TextBox 2"/>
        <xdr:cNvSpPr txBox="1"/>
      </xdr:nvSpPr>
      <xdr:spPr>
        <a:xfrm>
          <a:off x="6621780" y="635"/>
          <a:ext cx="2139950" cy="2476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ctr"/>
          <a:r>
            <a:rPr lang="zh-CN" altLang="en-US" sz="1000"/>
            <a:t>管理编号：</a:t>
          </a:r>
          <a:r>
            <a:rPr lang="vi-VN" altLang="zh-CN" sz="1000"/>
            <a:t>HF-ENG-005-</a:t>
          </a:r>
          <a:r>
            <a:rPr lang="en-US" altLang="zh-CN" sz="1000"/>
            <a:t>E</a:t>
          </a:r>
          <a:endParaRPr lang="zh-CN" altLang="en-US" sz="1000"/>
        </a:p>
      </xdr:txBody>
    </xdr:sp>
    <xdr:clientData/>
  </xdr:oneCellAnchor>
  <xdr:twoCellAnchor editAs="oneCell">
    <xdr:from>
      <xdr:col>2</xdr:col>
      <xdr:colOff>133985</xdr:colOff>
      <xdr:row>97</xdr:row>
      <xdr:rowOff>12700</xdr:rowOff>
    </xdr:from>
    <xdr:to>
      <xdr:col>9</xdr:col>
      <xdr:colOff>3175</xdr:colOff>
      <xdr:row>110</xdr:row>
      <xdr:rowOff>99695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9260" y="18224500"/>
          <a:ext cx="3631565" cy="245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159385</xdr:colOff>
      <xdr:row>96</xdr:row>
      <xdr:rowOff>147955</xdr:rowOff>
    </xdr:from>
    <xdr:to>
      <xdr:col>12</xdr:col>
      <xdr:colOff>617855</xdr:colOff>
      <xdr:row>111</xdr:row>
      <xdr:rowOff>14605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17035" y="18178780"/>
          <a:ext cx="2430145" cy="2600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372110</xdr:colOff>
      <xdr:row>54</xdr:row>
      <xdr:rowOff>170815</xdr:rowOff>
    </xdr:from>
    <xdr:to>
      <xdr:col>8</xdr:col>
      <xdr:colOff>614680</xdr:colOff>
      <xdr:row>70</xdr:row>
      <xdr:rowOff>176530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3635" y="10572115"/>
          <a:ext cx="2871470" cy="2853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107950</xdr:colOff>
      <xdr:row>80</xdr:row>
      <xdr:rowOff>24765</xdr:rowOff>
    </xdr:from>
    <xdr:to>
      <xdr:col>7</xdr:col>
      <xdr:colOff>173990</xdr:colOff>
      <xdr:row>91</xdr:row>
      <xdr:rowOff>96520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9475" y="15159990"/>
          <a:ext cx="2037715" cy="2062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191770</xdr:colOff>
      <xdr:row>80</xdr:row>
      <xdr:rowOff>29210</xdr:rowOff>
    </xdr:from>
    <xdr:to>
      <xdr:col>10</xdr:col>
      <xdr:colOff>256540</xdr:colOff>
      <xdr:row>91</xdr:row>
      <xdr:rowOff>97155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34970" y="15164435"/>
          <a:ext cx="2036445" cy="2058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94524</xdr:colOff>
      <xdr:row>114</xdr:row>
      <xdr:rowOff>162198</xdr:rowOff>
    </xdr:from>
    <xdr:to>
      <xdr:col>7</xdr:col>
      <xdr:colOff>290104</xdr:colOff>
      <xdr:row>127</xdr:row>
      <xdr:rowOff>120288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9255" y="21469350"/>
          <a:ext cx="2643505" cy="2310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102144</xdr:colOff>
      <xdr:row>114</xdr:row>
      <xdr:rowOff>151402</xdr:rowOff>
    </xdr:from>
    <xdr:to>
      <xdr:col>10</xdr:col>
      <xdr:colOff>489494</xdr:colOff>
      <xdr:row>127</xdr:row>
      <xdr:rowOff>36467</xdr:rowOff>
    </xdr:to>
    <xdr:pic>
      <xdr:nvPicPr>
        <xdr:cNvPr id="97" name="图片 9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02025" y="21458555"/>
          <a:ext cx="1701800" cy="223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168275</xdr:colOff>
      <xdr:row>132</xdr:row>
      <xdr:rowOff>99060</xdr:rowOff>
    </xdr:from>
    <xdr:to>
      <xdr:col>15</xdr:col>
      <xdr:colOff>298450</xdr:colOff>
      <xdr:row>145</xdr:row>
      <xdr:rowOff>76835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4475" y="24664035"/>
          <a:ext cx="8054975" cy="2330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153670</xdr:colOff>
      <xdr:row>38</xdr:row>
      <xdr:rowOff>163830</xdr:rowOff>
    </xdr:from>
    <xdr:to>
      <xdr:col>8</xdr:col>
      <xdr:colOff>342265</xdr:colOff>
      <xdr:row>49</xdr:row>
      <xdr:rowOff>166370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48945" y="7660005"/>
          <a:ext cx="3293745" cy="2002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367665</xdr:colOff>
      <xdr:row>81</xdr:row>
      <xdr:rowOff>80010</xdr:rowOff>
    </xdr:from>
    <xdr:to>
      <xdr:col>13</xdr:col>
      <xdr:colOff>561975</xdr:colOff>
      <xdr:row>91</xdr:row>
      <xdr:rowOff>78740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082540" y="15396210"/>
          <a:ext cx="2165985" cy="1808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84455</xdr:colOff>
      <xdr:row>154</xdr:row>
      <xdr:rowOff>102235</xdr:rowOff>
    </xdr:from>
    <xdr:to>
      <xdr:col>7</xdr:col>
      <xdr:colOff>521335</xdr:colOff>
      <xdr:row>164</xdr:row>
      <xdr:rowOff>144145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5980" y="28724860"/>
          <a:ext cx="2408555" cy="1851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93345</xdr:colOff>
      <xdr:row>169</xdr:row>
      <xdr:rowOff>121920</xdr:rowOff>
    </xdr:from>
    <xdr:to>
      <xdr:col>9</xdr:col>
      <xdr:colOff>142875</xdr:colOff>
      <xdr:row>183</xdr:row>
      <xdr:rowOff>88265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4870" y="31459170"/>
          <a:ext cx="3335655" cy="2499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15875</xdr:colOff>
      <xdr:row>188</xdr:row>
      <xdr:rowOff>71120</xdr:rowOff>
    </xdr:from>
    <xdr:to>
      <xdr:col>7</xdr:col>
      <xdr:colOff>75565</xdr:colOff>
      <xdr:row>200</xdr:row>
      <xdr:rowOff>166370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7400" y="34923095"/>
          <a:ext cx="2031365" cy="2266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222885</xdr:colOff>
      <xdr:row>190</xdr:row>
      <xdr:rowOff>31750</xdr:rowOff>
    </xdr:from>
    <xdr:to>
      <xdr:col>15</xdr:col>
      <xdr:colOff>356235</xdr:colOff>
      <xdr:row>198</xdr:row>
      <xdr:rowOff>147320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966085" y="35245675"/>
          <a:ext cx="5391150" cy="1563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211455</xdr:colOff>
      <xdr:row>211</xdr:row>
      <xdr:rowOff>163830</xdr:rowOff>
    </xdr:from>
    <xdr:to>
      <xdr:col>7</xdr:col>
      <xdr:colOff>140335</xdr:colOff>
      <xdr:row>222</xdr:row>
      <xdr:rowOff>108585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82980" y="39178230"/>
          <a:ext cx="1900555" cy="1935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383222</xdr:colOff>
      <xdr:row>24</xdr:row>
      <xdr:rowOff>13652</xdr:rowOff>
    </xdr:from>
    <xdr:to>
      <xdr:col>7</xdr:col>
      <xdr:colOff>404812</xdr:colOff>
      <xdr:row>34</xdr:row>
      <xdr:rowOff>38417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409" t="3678" r="43167" b="33195"/>
        <a:stretch>
          <a:fillRect/>
        </a:stretch>
      </xdr:blipFill>
      <xdr:spPr>
        <a:xfrm rot="5400000">
          <a:off x="1228725" y="4891405"/>
          <a:ext cx="1844040" cy="1993265"/>
        </a:xfrm>
        <a:prstGeom prst="rect">
          <a:avLst/>
        </a:prstGeom>
      </xdr:spPr>
    </xdr:pic>
    <xdr:clientData/>
  </xdr:twoCellAnchor>
  <xdr:twoCellAnchor>
    <xdr:from>
      <xdr:col>5</xdr:col>
      <xdr:colOff>473075</xdr:colOff>
      <xdr:row>25</xdr:row>
      <xdr:rowOff>1905</xdr:rowOff>
    </xdr:from>
    <xdr:to>
      <xdr:col>6</xdr:col>
      <xdr:colOff>431165</xdr:colOff>
      <xdr:row>28</xdr:row>
      <xdr:rowOff>177165</xdr:rowOff>
    </xdr:to>
    <xdr:sp macro="" textlink="">
      <xdr:nvSpPr>
        <xdr:cNvPr id="19" name="椭圆 18"/>
        <xdr:cNvSpPr/>
      </xdr:nvSpPr>
      <xdr:spPr>
        <a:xfrm>
          <a:off x="1901825" y="5135880"/>
          <a:ext cx="615315" cy="727710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 kern="1200"/>
        </a:p>
      </xdr:txBody>
    </xdr:sp>
    <xdr:clientData/>
  </xdr:twoCellAnchor>
  <xdr:twoCellAnchor editAs="oneCell">
    <xdr:from>
      <xdr:col>3</xdr:col>
      <xdr:colOff>74259</xdr:colOff>
      <xdr:row>307</xdr:row>
      <xdr:rowOff>31131</xdr:rowOff>
    </xdr:from>
    <xdr:to>
      <xdr:col>8</xdr:col>
      <xdr:colOff>392207</xdr:colOff>
      <xdr:row>317</xdr:row>
      <xdr:rowOff>5192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577" t="11400" r="22059" b="44063"/>
        <a:stretch>
          <a:fillRect/>
        </a:stretch>
      </xdr:blipFill>
      <xdr:spPr>
        <a:xfrm>
          <a:off x="607060" y="56619140"/>
          <a:ext cx="3185160" cy="1783715"/>
        </a:xfrm>
        <a:prstGeom prst="rect">
          <a:avLst/>
        </a:prstGeom>
      </xdr:spPr>
    </xdr:pic>
    <xdr:clientData/>
  </xdr:twoCellAnchor>
  <xdr:twoCellAnchor editAs="oneCell">
    <xdr:from>
      <xdr:col>4</xdr:col>
      <xdr:colOff>92075</xdr:colOff>
      <xdr:row>321</xdr:row>
      <xdr:rowOff>181610</xdr:rowOff>
    </xdr:from>
    <xdr:to>
      <xdr:col>8</xdr:col>
      <xdr:colOff>248285</xdr:colOff>
      <xdr:row>338</xdr:row>
      <xdr:rowOff>20955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63600" y="59302650"/>
          <a:ext cx="2785110" cy="2992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498157</xdr:colOff>
      <xdr:row>349</xdr:row>
      <xdr:rowOff>122872</xdr:rowOff>
    </xdr:from>
    <xdr:to>
      <xdr:col>14</xdr:col>
      <xdr:colOff>229552</xdr:colOff>
      <xdr:row>365</xdr:row>
      <xdr:rowOff>125412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6" t="2847" r="30781" b="33820"/>
        <a:stretch>
          <a:fillRect/>
        </a:stretch>
      </xdr:blipFill>
      <xdr:spPr>
        <a:xfrm rot="5400000">
          <a:off x="4286250" y="63999110"/>
          <a:ext cx="2898140" cy="3674745"/>
        </a:xfrm>
        <a:prstGeom prst="rect">
          <a:avLst/>
        </a:prstGeom>
      </xdr:spPr>
    </xdr:pic>
    <xdr:clientData/>
  </xdr:twoCellAnchor>
  <xdr:twoCellAnchor editAs="oneCell">
    <xdr:from>
      <xdr:col>2</xdr:col>
      <xdr:colOff>70485</xdr:colOff>
      <xdr:row>349</xdr:row>
      <xdr:rowOff>50165</xdr:rowOff>
    </xdr:from>
    <xdr:to>
      <xdr:col>8</xdr:col>
      <xdr:colOff>266065</xdr:colOff>
      <xdr:row>364</xdr:row>
      <xdr:rowOff>153670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77" t="8527" r="31057" b="5463"/>
        <a:stretch>
          <a:fillRect/>
        </a:stretch>
      </xdr:blipFill>
      <xdr:spPr>
        <a:xfrm rot="5400000">
          <a:off x="607060" y="64074040"/>
          <a:ext cx="2818130" cy="3300730"/>
        </a:xfrm>
        <a:prstGeom prst="rect">
          <a:avLst/>
        </a:prstGeom>
      </xdr:spPr>
    </xdr:pic>
    <xdr:clientData/>
  </xdr:twoCellAnchor>
  <xdr:twoCellAnchor>
    <xdr:from>
      <xdr:col>11</xdr:col>
      <xdr:colOff>468630</xdr:colOff>
      <xdr:row>355</xdr:row>
      <xdr:rowOff>31115</xdr:rowOff>
    </xdr:from>
    <xdr:to>
      <xdr:col>13</xdr:col>
      <xdr:colOff>1270</xdr:colOff>
      <xdr:row>360</xdr:row>
      <xdr:rowOff>53340</xdr:rowOff>
    </xdr:to>
    <xdr:cxnSp macro="">
      <xdr:nvCxnSpPr>
        <xdr:cNvPr id="25" name="直接箭头连接符 24"/>
        <xdr:cNvCxnSpPr/>
      </xdr:nvCxnSpPr>
      <xdr:spPr>
        <a:xfrm flipH="1" flipV="1">
          <a:off x="5840730" y="65382140"/>
          <a:ext cx="847090" cy="927100"/>
        </a:xfrm>
        <a:prstGeom prst="straightConnector1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19050" cap="flat" cmpd="sng" algn="ctr">
          <a:solidFill>
            <a:srgbClr xmlns:mc="http://schemas.openxmlformats.org/markup-compatibility/2006" xmlns:a14="http://schemas.microsoft.com/office/drawing/2010/main" val="FF00FF" mc:Ignorable="a14" a14:legacySpreadsheetColorIndex="14"/>
          </a:solidFill>
          <a:prstDash val="solid"/>
          <a:round/>
          <a:headEnd type="none" w="med" len="med"/>
          <a:tailEnd type="arrow" w="med" len="med"/>
        </a:ln>
      </xdr:spPr>
    </xdr:cxnSp>
    <xdr:clientData/>
  </xdr:twoCellAnchor>
  <xdr:twoCellAnchor>
    <xdr:from>
      <xdr:col>5</xdr:col>
      <xdr:colOff>247650</xdr:colOff>
      <xdr:row>359</xdr:row>
      <xdr:rowOff>123825</xdr:rowOff>
    </xdr:from>
    <xdr:to>
      <xdr:col>5</xdr:col>
      <xdr:colOff>502285</xdr:colOff>
      <xdr:row>362</xdr:row>
      <xdr:rowOff>121285</xdr:rowOff>
    </xdr:to>
    <xdr:cxnSp macro="">
      <xdr:nvCxnSpPr>
        <xdr:cNvPr id="26" name="直接箭头连接符 25"/>
        <xdr:cNvCxnSpPr/>
      </xdr:nvCxnSpPr>
      <xdr:spPr>
        <a:xfrm flipH="1" flipV="1">
          <a:off x="1676400" y="66198750"/>
          <a:ext cx="254635" cy="540385"/>
        </a:xfrm>
        <a:prstGeom prst="straightConnector1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19050" cap="flat" cmpd="sng" algn="ctr">
          <a:solidFill>
            <a:srgbClr xmlns:mc="http://schemas.openxmlformats.org/markup-compatibility/2006" xmlns:a14="http://schemas.microsoft.com/office/drawing/2010/main" val="FF00FF" mc:Ignorable="a14" a14:legacySpreadsheetColorIndex="14"/>
          </a:solidFill>
          <a:prstDash val="solid"/>
          <a:round/>
          <a:headEnd type="none" w="med" len="med"/>
          <a:tailEnd type="arrow" w="med" len="med"/>
        </a:ln>
      </xdr:spPr>
    </xdr:cxnSp>
    <xdr:clientData/>
  </xdr:twoCellAnchor>
  <xdr:twoCellAnchor>
    <xdr:from>
      <xdr:col>6</xdr:col>
      <xdr:colOff>54610</xdr:colOff>
      <xdr:row>359</xdr:row>
      <xdr:rowOff>137160</xdr:rowOff>
    </xdr:from>
    <xdr:to>
      <xdr:col>6</xdr:col>
      <xdr:colOff>363220</xdr:colOff>
      <xdr:row>362</xdr:row>
      <xdr:rowOff>132715</xdr:rowOff>
    </xdr:to>
    <xdr:cxnSp macro="">
      <xdr:nvCxnSpPr>
        <xdr:cNvPr id="27" name="直接箭头连接符 26"/>
        <xdr:cNvCxnSpPr/>
      </xdr:nvCxnSpPr>
      <xdr:spPr>
        <a:xfrm flipV="1">
          <a:off x="2140585" y="66212085"/>
          <a:ext cx="308610" cy="538480"/>
        </a:xfrm>
        <a:prstGeom prst="straightConnector1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19050" cap="flat" cmpd="sng" algn="ctr">
          <a:solidFill>
            <a:srgbClr xmlns:mc="http://schemas.openxmlformats.org/markup-compatibility/2006" xmlns:a14="http://schemas.microsoft.com/office/drawing/2010/main" val="FF00FF" mc:Ignorable="a14" a14:legacySpreadsheetColorIndex="14"/>
          </a:solidFill>
          <a:prstDash val="solid"/>
          <a:round/>
          <a:headEnd type="none" w="med" len="med"/>
          <a:tailEnd type="arrow" w="med" len="med"/>
        </a:ln>
      </xdr:spPr>
    </xdr:cxnSp>
    <xdr:clientData/>
  </xdr:twoCellAnchor>
  <xdr:twoCellAnchor editAs="oneCell">
    <xdr:from>
      <xdr:col>8</xdr:col>
      <xdr:colOff>532765</xdr:colOff>
      <xdr:row>38</xdr:row>
      <xdr:rowOff>102870</xdr:rowOff>
    </xdr:from>
    <xdr:to>
      <xdr:col>13</xdr:col>
      <xdr:colOff>132715</xdr:colOff>
      <xdr:row>49</xdr:row>
      <xdr:rowOff>150495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933190" y="7599045"/>
          <a:ext cx="2886075" cy="2047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102235</xdr:colOff>
      <xdr:row>379</xdr:row>
      <xdr:rowOff>57150</xdr:rowOff>
    </xdr:from>
    <xdr:to>
      <xdr:col>15</xdr:col>
      <xdr:colOff>588645</xdr:colOff>
      <xdr:row>383</xdr:row>
      <xdr:rowOff>137795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8435" y="69827775"/>
          <a:ext cx="8411210" cy="804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158115</xdr:colOff>
      <xdr:row>384</xdr:row>
      <xdr:rowOff>11430</xdr:rowOff>
    </xdr:from>
    <xdr:to>
      <xdr:col>8</xdr:col>
      <xdr:colOff>2812</xdr:colOff>
      <xdr:row>396</xdr:row>
      <xdr:rowOff>147955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91515" y="70686930"/>
          <a:ext cx="2711450" cy="230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309245</xdr:colOff>
      <xdr:row>385</xdr:row>
      <xdr:rowOff>89535</xdr:rowOff>
    </xdr:from>
    <xdr:to>
      <xdr:col>11</xdr:col>
      <xdr:colOff>637540</xdr:colOff>
      <xdr:row>396</xdr:row>
      <xdr:rowOff>129540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709670" y="70946010"/>
          <a:ext cx="2299970" cy="20307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97155</xdr:colOff>
      <xdr:row>401</xdr:row>
      <xdr:rowOff>122555</xdr:rowOff>
    </xdr:from>
    <xdr:to>
      <xdr:col>15</xdr:col>
      <xdr:colOff>577850</xdr:colOff>
      <xdr:row>404</xdr:row>
      <xdr:rowOff>97155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3355" y="73874630"/>
          <a:ext cx="8405495" cy="517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106680</xdr:colOff>
      <xdr:row>404</xdr:row>
      <xdr:rowOff>163195</xdr:rowOff>
    </xdr:from>
    <xdr:to>
      <xdr:col>7</xdr:col>
      <xdr:colOff>403225</xdr:colOff>
      <xdr:row>418</xdr:row>
      <xdr:rowOff>161290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82880" y="74458195"/>
          <a:ext cx="2963545" cy="2607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502285</xdr:colOff>
      <xdr:row>405</xdr:row>
      <xdr:rowOff>172720</xdr:rowOff>
    </xdr:from>
    <xdr:to>
      <xdr:col>12</xdr:col>
      <xdr:colOff>642620</xdr:colOff>
      <xdr:row>418</xdr:row>
      <xdr:rowOff>69215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902710" y="74648695"/>
          <a:ext cx="2769235" cy="2325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348615</xdr:colOff>
      <xdr:row>412</xdr:row>
      <xdr:rowOff>99060</xdr:rowOff>
    </xdr:from>
    <xdr:to>
      <xdr:col>9</xdr:col>
      <xdr:colOff>513715</xdr:colOff>
      <xdr:row>413</xdr:row>
      <xdr:rowOff>167005</xdr:rowOff>
    </xdr:to>
    <xdr:cxnSp macro="">
      <xdr:nvCxnSpPr>
        <xdr:cNvPr id="36" name="直接箭头连接符 35"/>
        <xdr:cNvCxnSpPr/>
      </xdr:nvCxnSpPr>
      <xdr:spPr>
        <a:xfrm flipV="1">
          <a:off x="2434590" y="75918060"/>
          <a:ext cx="2136775" cy="248920"/>
        </a:xfrm>
        <a:prstGeom prst="straightConnector1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19050" cap="flat" cmpd="sng" algn="ctr">
          <a:solidFill>
            <a:srgbClr xmlns:mc="http://schemas.openxmlformats.org/markup-compatibility/2006" xmlns:a14="http://schemas.microsoft.com/office/drawing/2010/main" val="FF00FF" mc:Ignorable="a14" a14:legacySpreadsheetColorIndex="14"/>
          </a:solidFill>
          <a:prstDash val="solid"/>
          <a:round/>
          <a:headEnd type="none" w="med" len="med"/>
          <a:tailEnd type="arrow" w="med" len="med"/>
        </a:ln>
      </xdr:spPr>
    </xdr:cxnSp>
    <xdr:clientData/>
  </xdr:twoCellAnchor>
  <xdr:twoCellAnchor editAs="oneCell">
    <xdr:from>
      <xdr:col>1</xdr:col>
      <xdr:colOff>137795</xdr:colOff>
      <xdr:row>422</xdr:row>
      <xdr:rowOff>170180</xdr:rowOff>
    </xdr:from>
    <xdr:to>
      <xdr:col>15</xdr:col>
      <xdr:colOff>561340</xdr:colOff>
      <xdr:row>425</xdr:row>
      <xdr:rowOff>166370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3995" y="77798930"/>
          <a:ext cx="8348345" cy="539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4445</xdr:colOff>
      <xdr:row>426</xdr:row>
      <xdr:rowOff>89535</xdr:rowOff>
    </xdr:from>
    <xdr:to>
      <xdr:col>8</xdr:col>
      <xdr:colOff>69215</xdr:colOff>
      <xdr:row>440</xdr:row>
      <xdr:rowOff>3810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37845" y="78442185"/>
          <a:ext cx="2931795" cy="2447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496570</xdr:colOff>
      <xdr:row>427</xdr:row>
      <xdr:rowOff>92075</xdr:rowOff>
    </xdr:from>
    <xdr:to>
      <xdr:col>12</xdr:col>
      <xdr:colOff>71120</xdr:colOff>
      <xdr:row>438</xdr:row>
      <xdr:rowOff>3175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896995" y="78625700"/>
          <a:ext cx="2203450" cy="1901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574675</xdr:colOff>
      <xdr:row>433</xdr:row>
      <xdr:rowOff>103505</xdr:rowOff>
    </xdr:from>
    <xdr:to>
      <xdr:col>10</xdr:col>
      <xdr:colOff>82550</xdr:colOff>
      <xdr:row>434</xdr:row>
      <xdr:rowOff>171450</xdr:rowOff>
    </xdr:to>
    <xdr:cxnSp macro="">
      <xdr:nvCxnSpPr>
        <xdr:cNvPr id="40" name="直接箭头连接符 39"/>
        <xdr:cNvCxnSpPr/>
      </xdr:nvCxnSpPr>
      <xdr:spPr>
        <a:xfrm flipV="1">
          <a:off x="2660650" y="79722980"/>
          <a:ext cx="2136775" cy="248920"/>
        </a:xfrm>
        <a:prstGeom prst="straightConnector1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19050" cap="flat" cmpd="sng" algn="ctr">
          <a:solidFill>
            <a:srgbClr xmlns:mc="http://schemas.openxmlformats.org/markup-compatibility/2006" xmlns:a14="http://schemas.microsoft.com/office/drawing/2010/main" val="FF00FF" mc:Ignorable="a14" a14:legacySpreadsheetColorIndex="14"/>
          </a:solidFill>
          <a:prstDash val="solid"/>
          <a:round/>
          <a:headEnd type="none" w="med" len="med"/>
          <a:tailEnd type="arrow" w="med" len="med"/>
        </a:ln>
      </xdr:spPr>
    </xdr:cxnSp>
    <xdr:clientData/>
  </xdr:twoCellAnchor>
  <xdr:twoCellAnchor editAs="oneCell">
    <xdr:from>
      <xdr:col>1</xdr:col>
      <xdr:colOff>81280</xdr:colOff>
      <xdr:row>448</xdr:row>
      <xdr:rowOff>150495</xdr:rowOff>
    </xdr:from>
    <xdr:to>
      <xdr:col>15</xdr:col>
      <xdr:colOff>509905</xdr:colOff>
      <xdr:row>460</xdr:row>
      <xdr:rowOff>76200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7480" y="82560795"/>
          <a:ext cx="8353425" cy="2097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459440</xdr:colOff>
      <xdr:row>305</xdr:row>
      <xdr:rowOff>27433</xdr:rowOff>
    </xdr:from>
    <xdr:to>
      <xdr:col>13</xdr:col>
      <xdr:colOff>168087</xdr:colOff>
      <xdr:row>317</xdr:row>
      <xdr:rowOff>100854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4"/>
        <a:srcRect b="4334"/>
        <a:stretch>
          <a:fillRect/>
        </a:stretch>
      </xdr:blipFill>
      <xdr:spPr>
        <a:xfrm>
          <a:off x="3859530" y="56253380"/>
          <a:ext cx="2994660" cy="2244725"/>
        </a:xfrm>
        <a:prstGeom prst="rect">
          <a:avLst/>
        </a:prstGeom>
      </xdr:spPr>
    </xdr:pic>
    <xdr:clientData/>
  </xdr:twoCellAnchor>
  <xdr:twoCellAnchor editAs="oneCell">
    <xdr:from>
      <xdr:col>8</xdr:col>
      <xdr:colOff>493059</xdr:colOff>
      <xdr:row>324</xdr:row>
      <xdr:rowOff>189639</xdr:rowOff>
    </xdr:from>
    <xdr:to>
      <xdr:col>12</xdr:col>
      <xdr:colOff>504265</xdr:colOff>
      <xdr:row>339</xdr:row>
      <xdr:rowOff>29682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893185" y="59845575"/>
          <a:ext cx="2640330" cy="2639060"/>
        </a:xfrm>
        <a:prstGeom prst="rect">
          <a:avLst/>
        </a:prstGeom>
      </xdr:spPr>
    </xdr:pic>
    <xdr:clientData/>
  </xdr:twoCellAnchor>
  <xdr:twoCellAnchor editAs="oneCell">
    <xdr:from>
      <xdr:col>7</xdr:col>
      <xdr:colOff>145677</xdr:colOff>
      <xdr:row>461</xdr:row>
      <xdr:rowOff>136864</xdr:rowOff>
    </xdr:from>
    <xdr:to>
      <xdr:col>15</xdr:col>
      <xdr:colOff>520630</xdr:colOff>
      <xdr:row>486</xdr:row>
      <xdr:rowOff>133613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88615" y="84899500"/>
          <a:ext cx="5632450" cy="4606925"/>
        </a:xfrm>
        <a:prstGeom prst="rect">
          <a:avLst/>
        </a:prstGeom>
      </xdr:spPr>
    </xdr:pic>
    <xdr:clientData/>
  </xdr:twoCellAnchor>
  <xdr:twoCellAnchor editAs="oneCell">
    <xdr:from>
      <xdr:col>4</xdr:col>
      <xdr:colOff>347382</xdr:colOff>
      <xdr:row>488</xdr:row>
      <xdr:rowOff>33617</xdr:rowOff>
    </xdr:from>
    <xdr:to>
      <xdr:col>15</xdr:col>
      <xdr:colOff>370242</xdr:colOff>
      <xdr:row>502</xdr:row>
      <xdr:rowOff>62234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18870" y="89768045"/>
          <a:ext cx="7252335" cy="2562860"/>
        </a:xfrm>
        <a:prstGeom prst="rect">
          <a:avLst/>
        </a:prstGeom>
      </xdr:spPr>
    </xdr:pic>
    <xdr:clientData/>
  </xdr:twoCellAnchor>
  <xdr:twoCellAnchor>
    <xdr:from>
      <xdr:col>12</xdr:col>
      <xdr:colOff>324971</xdr:colOff>
      <xdr:row>476</xdr:row>
      <xdr:rowOff>33618</xdr:rowOff>
    </xdr:from>
    <xdr:to>
      <xdr:col>13</xdr:col>
      <xdr:colOff>358590</xdr:colOff>
      <xdr:row>490</xdr:row>
      <xdr:rowOff>134470</xdr:rowOff>
    </xdr:to>
    <xdr:cxnSp macro="">
      <xdr:nvCxnSpPr>
        <xdr:cNvPr id="48" name="直接箭头连接符 47"/>
        <xdr:cNvCxnSpPr/>
      </xdr:nvCxnSpPr>
      <xdr:spPr>
        <a:xfrm>
          <a:off x="6353810" y="87510620"/>
          <a:ext cx="690880" cy="2720340"/>
        </a:xfrm>
        <a:prstGeom prst="straightConnector1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19050" cap="flat" cmpd="sng" algn="ctr">
          <a:solidFill>
            <a:srgbClr xmlns:mc="http://schemas.openxmlformats.org/markup-compatibility/2006" xmlns:a14="http://schemas.microsoft.com/office/drawing/2010/main" val="FF00FF" mc:Ignorable="a14" a14:legacySpreadsheetColorIndex="14"/>
          </a:solidFill>
          <a:prstDash val="solid"/>
          <a:round/>
          <a:headEnd type="none" w="med" len="med"/>
          <a:tailEnd type="arrow" w="med" len="med"/>
        </a:ln>
      </xdr:spPr>
    </xdr:cxnSp>
    <xdr:clientData/>
  </xdr:twoCellAnchor>
  <xdr:twoCellAnchor>
    <xdr:from>
      <xdr:col>5</xdr:col>
      <xdr:colOff>649941</xdr:colOff>
      <xdr:row>475</xdr:row>
      <xdr:rowOff>163607</xdr:rowOff>
    </xdr:from>
    <xdr:to>
      <xdr:col>10</xdr:col>
      <xdr:colOff>29135</xdr:colOff>
      <xdr:row>494</xdr:row>
      <xdr:rowOff>123264</xdr:rowOff>
    </xdr:to>
    <xdr:cxnSp macro="">
      <xdr:nvCxnSpPr>
        <xdr:cNvPr id="52" name="直接箭头连接符 51"/>
        <xdr:cNvCxnSpPr/>
      </xdr:nvCxnSpPr>
      <xdr:spPr>
        <a:xfrm flipH="1">
          <a:off x="2078355" y="87459820"/>
          <a:ext cx="2665095" cy="3484245"/>
        </a:xfrm>
        <a:prstGeom prst="straightConnector1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19050" cap="flat" cmpd="sng" algn="ctr">
          <a:solidFill>
            <a:srgbClr xmlns:mc="http://schemas.openxmlformats.org/markup-compatibility/2006" xmlns:a14="http://schemas.microsoft.com/office/drawing/2010/main" val="FF00FF" mc:Ignorable="a14" a14:legacySpreadsheetColorIndex="14"/>
          </a:solidFill>
          <a:prstDash val="solid"/>
          <a:round/>
          <a:headEnd type="none" w="med" len="med"/>
          <a:tailEnd type="arrow" w="med" len="med"/>
        </a:ln>
      </xdr:spPr>
    </xdr:cxnSp>
    <xdr:clientData/>
  </xdr:twoCellAnchor>
  <xdr:twoCellAnchor editAs="oneCell">
    <xdr:from>
      <xdr:col>1</xdr:col>
      <xdr:colOff>123825</xdr:colOff>
      <xdr:row>232</xdr:row>
      <xdr:rowOff>106680</xdr:rowOff>
    </xdr:from>
    <xdr:to>
      <xdr:col>15</xdr:col>
      <xdr:colOff>504825</xdr:colOff>
      <xdr:row>254</xdr:row>
      <xdr:rowOff>149225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00025" y="42959655"/>
          <a:ext cx="8305800" cy="4023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142875</xdr:colOff>
      <xdr:row>255</xdr:row>
      <xdr:rowOff>47625</xdr:rowOff>
    </xdr:from>
    <xdr:to>
      <xdr:col>15</xdr:col>
      <xdr:colOff>606425</xdr:colOff>
      <xdr:row>274</xdr:row>
      <xdr:rowOff>19685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19075" y="47063025"/>
          <a:ext cx="8388350" cy="34867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200025</xdr:colOff>
      <xdr:row>0</xdr:row>
      <xdr:rowOff>142875</xdr:rowOff>
    </xdr:from>
    <xdr:to>
      <xdr:col>10</xdr:col>
      <xdr:colOff>609600</xdr:colOff>
      <xdr:row>20</xdr:row>
      <xdr:rowOff>0</xdr:rowOff>
    </xdr:to>
    <xdr:graphicFrame macro="">
      <xdr:nvGraphicFramePr>
        <xdr:cNvPr id="5" name="グラフ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161926</xdr:colOff>
      <xdr:row>20</xdr:row>
      <xdr:rowOff>47626</xdr:rowOff>
    </xdr:from>
    <xdr:to>
      <xdr:col>10</xdr:col>
      <xdr:colOff>619126</xdr:colOff>
      <xdr:row>40</xdr:row>
      <xdr:rowOff>38101</xdr:rowOff>
    </xdr:to>
    <xdr:graphicFrame macro="">
      <xdr:nvGraphicFramePr>
        <xdr:cNvPr id="6" name="グラフ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394970</xdr:colOff>
      <xdr:row>1</xdr:row>
      <xdr:rowOff>79375</xdr:rowOff>
    </xdr:from>
    <xdr:to>
      <xdr:col>24</xdr:col>
      <xdr:colOff>528320</xdr:colOff>
      <xdr:row>29</xdr:row>
      <xdr:rowOff>9525</xdr:rowOff>
    </xdr:to>
    <xdr:graphicFrame macro="">
      <xdr:nvGraphicFramePr>
        <xdr:cNvPr id="2" name="图表 1" descr="7b0a202020202263686172745265734964223a20223230343735393537220a7d0a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6</xdr:row>
          <xdr:rowOff>166008</xdr:rowOff>
        </xdr:from>
        <xdr:to>
          <xdr:col>15</xdr:col>
          <xdr:colOff>200600</xdr:colOff>
          <xdr:row>40</xdr:row>
          <xdr:rowOff>27213</xdr:rowOff>
        </xdr:to>
        <xdr:pic>
          <xdr:nvPicPr>
            <xdr:cNvPr id="18" name="图片 17"/>
            <xdr:cNvPicPr>
              <a:picLocks noChangeAspect="1" noChangeArrowheads="1"/>
              <a:extLst>
                <a:ext uri="{84589F7E-364E-4C9E-8A38-B11213B215E9}">
                  <a14:cameraTool cellRange="修正资料!$B$2:$P$23" spid="_x0000_s309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>
            <a:xfrm>
              <a:off x="0" y="1213485"/>
              <a:ext cx="10487025" cy="5690235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122464</xdr:colOff>
      <xdr:row>8</xdr:row>
      <xdr:rowOff>13607</xdr:rowOff>
    </xdr:from>
    <xdr:to>
      <xdr:col>3</xdr:col>
      <xdr:colOff>530679</xdr:colOff>
      <xdr:row>13</xdr:row>
      <xdr:rowOff>9526</xdr:rowOff>
    </xdr:to>
    <xdr:sp macro="" textlink="">
      <xdr:nvSpPr>
        <xdr:cNvPr id="3" name="正方形/長方形 2"/>
        <xdr:cNvSpPr/>
      </xdr:nvSpPr>
      <xdr:spPr>
        <a:xfrm>
          <a:off x="807720" y="1403985"/>
          <a:ext cx="1779905" cy="853440"/>
        </a:xfrm>
        <a:prstGeom prst="rect">
          <a:avLst/>
        </a:prstGeom>
        <a:noFill/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13608</xdr:colOff>
      <xdr:row>0</xdr:row>
      <xdr:rowOff>180976</xdr:rowOff>
    </xdr:from>
    <xdr:to>
      <xdr:col>8</xdr:col>
      <xdr:colOff>447674</xdr:colOff>
      <xdr:row>8</xdr:row>
      <xdr:rowOff>1</xdr:rowOff>
    </xdr:to>
    <xdr:sp macro="" textlink="">
      <xdr:nvSpPr>
        <xdr:cNvPr id="7" name="角丸四角形吹き出し 6"/>
        <xdr:cNvSpPr/>
      </xdr:nvSpPr>
      <xdr:spPr>
        <a:xfrm>
          <a:off x="2070735" y="180975"/>
          <a:ext cx="3862705" cy="1209675"/>
        </a:xfrm>
        <a:prstGeom prst="wedgeRoundRectCallout">
          <a:avLst>
            <a:gd name="adj1" fmla="val -35353"/>
            <a:gd name="adj2" fmla="val 78490"/>
            <a:gd name="adj3" fmla="val 16667"/>
          </a:avLst>
        </a:prstGeom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kumimoji="1" lang="ja-JP" altLang="en-US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　</a:t>
          </a:r>
          <a:r>
            <a:rPr kumimoji="1" lang="ja-JP" altLang="en-US" sz="14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　</a:t>
          </a:r>
          <a:r>
            <a:rPr kumimoji="1" lang="zh-CN" altLang="en-US" sz="14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模具难易度选择</a:t>
          </a:r>
          <a:endParaRPr lang="ja-JP" altLang="ja-JP" sz="1400">
            <a:effectLst/>
          </a:endParaRPr>
        </a:p>
      </xdr:txBody>
    </xdr:sp>
    <xdr:clientData/>
  </xdr:twoCellAnchor>
  <xdr:twoCellAnchor>
    <xdr:from>
      <xdr:col>0</xdr:col>
      <xdr:colOff>347971</xdr:colOff>
      <xdr:row>43</xdr:row>
      <xdr:rowOff>24493</xdr:rowOff>
    </xdr:from>
    <xdr:to>
      <xdr:col>8</xdr:col>
      <xdr:colOff>530679</xdr:colOff>
      <xdr:row>52</xdr:row>
      <xdr:rowOff>40821</xdr:rowOff>
    </xdr:to>
    <xdr:sp macro="" textlink="">
      <xdr:nvSpPr>
        <xdr:cNvPr id="9" name="角丸四角形吹き出し 8"/>
        <xdr:cNvSpPr/>
      </xdr:nvSpPr>
      <xdr:spPr>
        <a:xfrm>
          <a:off x="347345" y="7415530"/>
          <a:ext cx="5669280" cy="1559560"/>
        </a:xfrm>
        <a:prstGeom prst="wedgeRoundRectCallout">
          <a:avLst>
            <a:gd name="adj1" fmla="val -38435"/>
            <a:gd name="adj2" fmla="val -67905"/>
            <a:gd name="adj3" fmla="val 16667"/>
          </a:avLst>
        </a:prstGeom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eaLnBrk="1" fontAlgn="auto" latinLnBrk="0" hangingPunct="1"/>
          <a:r>
            <a:rPr kumimoji="1" lang="en-US" altLang="ja-JP" sz="2000"/>
            <a:t>NO.</a:t>
          </a:r>
          <a:r>
            <a:rPr kumimoji="1" lang="zh-CN" altLang="en-US" sz="2000"/>
            <a:t>列填写修正序号，</a:t>
          </a:r>
          <a:r>
            <a:rPr kumimoji="1" lang="en-US" altLang="zh-CN" sz="2000"/>
            <a:t>1.2.3</a:t>
          </a:r>
          <a:r>
            <a:rPr kumimoji="1" lang="zh-CN" altLang="en-US" sz="2000"/>
            <a:t>增加方式</a:t>
          </a:r>
          <a:endParaRPr kumimoji="1" lang="en-US" altLang="zh-CN" sz="2000"/>
        </a:p>
        <a:p>
          <a:pPr eaLnBrk="1" fontAlgn="auto" latinLnBrk="0" hangingPunct="1"/>
          <a:r>
            <a:rPr kumimoji="1" lang="zh-CN" altLang="en-US" sz="20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型试列：填写</a:t>
          </a:r>
          <a:r>
            <a:rPr kumimoji="1" lang="en-US" altLang="zh-CN" sz="20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T0,T1,T2...</a:t>
          </a:r>
        </a:p>
        <a:p>
          <a:pPr eaLnBrk="1" fontAlgn="auto" latinLnBrk="0" hangingPunct="1"/>
          <a:r>
            <a:rPr kumimoji="1" lang="zh-CN" altLang="en-US" sz="2000" b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项目列：填写修正的项目编号，参照不良项目表</a:t>
          </a:r>
          <a:endParaRPr kumimoji="1" lang="en-US" altLang="ja-JP" sz="2000" b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eaLnBrk="1" fontAlgn="auto" latinLnBrk="0" hangingPunct="1"/>
          <a:endParaRPr lang="ja-JP" altLang="ja-JP">
            <a:effectLst/>
          </a:endParaRPr>
        </a:p>
      </xdr:txBody>
    </xdr:sp>
    <xdr:clientData/>
  </xdr:twoCellAnchor>
  <xdr:twoCellAnchor>
    <xdr:from>
      <xdr:col>17</xdr:col>
      <xdr:colOff>397328</xdr:colOff>
      <xdr:row>17</xdr:row>
      <xdr:rowOff>20412</xdr:rowOff>
    </xdr:from>
    <xdr:to>
      <xdr:col>22</xdr:col>
      <xdr:colOff>278947</xdr:colOff>
      <xdr:row>22</xdr:row>
      <xdr:rowOff>13607</xdr:rowOff>
    </xdr:to>
    <xdr:sp macro="" textlink="">
      <xdr:nvSpPr>
        <xdr:cNvPr id="14" name="角丸四角形吹き出し 13"/>
        <xdr:cNvSpPr/>
      </xdr:nvSpPr>
      <xdr:spPr>
        <a:xfrm>
          <a:off x="12055475" y="2954020"/>
          <a:ext cx="3310890" cy="850265"/>
        </a:xfrm>
        <a:prstGeom prst="wedgeRoundRectCallout">
          <a:avLst>
            <a:gd name="adj1" fmla="val -100012"/>
            <a:gd name="adj2" fmla="val -44365"/>
            <a:gd name="adj3" fmla="val 16667"/>
          </a:avLst>
        </a:prstGeom>
        <a:ln>
          <a:solidFill>
            <a:srgbClr val="00B05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r>
            <a:rPr kumimoji="1" lang="en-US" altLang="ja-JP" sz="2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kumimoji="1" lang="zh-CN" altLang="en-US" sz="20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有颜色表示处不需要填写，有公式自动计算</a:t>
          </a:r>
          <a:endParaRPr lang="ja-JP" altLang="ja-JP" sz="2000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240845</xdr:colOff>
      <xdr:row>41</xdr:row>
      <xdr:rowOff>84366</xdr:rowOff>
    </xdr:from>
    <xdr:to>
      <xdr:col>21</xdr:col>
      <xdr:colOff>340178</xdr:colOff>
      <xdr:row>44</xdr:row>
      <xdr:rowOff>13608</xdr:rowOff>
    </xdr:to>
    <xdr:sp macro="" textlink="">
      <xdr:nvSpPr>
        <xdr:cNvPr id="15" name="角丸四角形吹き出し 14"/>
        <xdr:cNvSpPr/>
      </xdr:nvSpPr>
      <xdr:spPr>
        <a:xfrm>
          <a:off x="11213465" y="7132320"/>
          <a:ext cx="3528060" cy="443865"/>
        </a:xfrm>
        <a:prstGeom prst="wedgeRoundRectCallout">
          <a:avLst>
            <a:gd name="adj1" fmla="val -58251"/>
            <a:gd name="adj2" fmla="val -160772"/>
            <a:gd name="adj3" fmla="val 16667"/>
          </a:avLst>
        </a:prstGeom>
        <a:ln>
          <a:solidFill>
            <a:srgbClr val="00B05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r>
            <a:rPr kumimoji="1" lang="zh-CN" altLang="en-US" sz="1800"/>
            <a:t>此列有公式，不可手动填写内容</a:t>
          </a:r>
          <a:endParaRPr kumimoji="1" lang="ja-JP" altLang="en-US" sz="1800"/>
        </a:p>
      </xdr:txBody>
    </xdr:sp>
    <xdr:clientData/>
  </xdr:twoCellAnchor>
  <xdr:twoCellAnchor>
    <xdr:from>
      <xdr:col>10</xdr:col>
      <xdr:colOff>459922</xdr:colOff>
      <xdr:row>43</xdr:row>
      <xdr:rowOff>80283</xdr:rowOff>
    </xdr:from>
    <xdr:to>
      <xdr:col>15</xdr:col>
      <xdr:colOff>312964</xdr:colOff>
      <xdr:row>47</xdr:row>
      <xdr:rowOff>137432</xdr:rowOff>
    </xdr:to>
    <xdr:sp macro="" textlink="">
      <xdr:nvSpPr>
        <xdr:cNvPr id="22" name="角丸四角形吹き出し 21"/>
        <xdr:cNvSpPr/>
      </xdr:nvSpPr>
      <xdr:spPr>
        <a:xfrm>
          <a:off x="7317740" y="7471410"/>
          <a:ext cx="3281680" cy="742950"/>
        </a:xfrm>
        <a:prstGeom prst="wedgeRoundRectCallout">
          <a:avLst>
            <a:gd name="adj1" fmla="val 32714"/>
            <a:gd name="adj2" fmla="val -112497"/>
            <a:gd name="adj3" fmla="val 16667"/>
          </a:avLst>
        </a:prstGeom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r>
            <a:rPr kumimoji="1" lang="zh-CN" altLang="en-US" sz="1600" b="0"/>
            <a:t>修理完成后需要部技判定修正结果</a:t>
          </a:r>
          <a:endParaRPr kumimoji="1" lang="en-US" altLang="zh-CN" sz="1600" b="0"/>
        </a:p>
        <a:p>
          <a:pPr algn="l"/>
          <a:r>
            <a:rPr kumimoji="1" lang="en-US" altLang="zh-CN" sz="1600" b="0"/>
            <a:t>OK</a:t>
          </a:r>
          <a:r>
            <a:rPr kumimoji="1" lang="zh-CN" altLang="en-US" sz="1600" b="0"/>
            <a:t>或者</a:t>
          </a:r>
          <a:r>
            <a:rPr kumimoji="1" lang="en-US" altLang="zh-CN" sz="1600" b="0"/>
            <a:t>NG</a:t>
          </a:r>
          <a:r>
            <a:rPr kumimoji="1" lang="zh-CN" altLang="en-US" sz="1600" b="0"/>
            <a:t>，与编号一一对应</a:t>
          </a:r>
          <a:endParaRPr kumimoji="1" lang="en-US" altLang="zh-CN" sz="1600" b="0"/>
        </a:p>
      </xdr:txBody>
    </xdr:sp>
    <xdr:clientData/>
  </xdr:twoCellAnchor>
  <xdr:twoCellAnchor>
    <xdr:from>
      <xdr:col>0</xdr:col>
      <xdr:colOff>17689</xdr:colOff>
      <xdr:row>32</xdr:row>
      <xdr:rowOff>40819</xdr:rowOff>
    </xdr:from>
    <xdr:to>
      <xdr:col>1</xdr:col>
      <xdr:colOff>299358</xdr:colOff>
      <xdr:row>41</xdr:row>
      <xdr:rowOff>68035</xdr:rowOff>
    </xdr:to>
    <xdr:sp macro="" textlink="">
      <xdr:nvSpPr>
        <xdr:cNvPr id="29" name="正方形/長方形 28"/>
        <xdr:cNvSpPr/>
      </xdr:nvSpPr>
      <xdr:spPr>
        <a:xfrm>
          <a:off x="17145" y="5546090"/>
          <a:ext cx="967740" cy="1570355"/>
        </a:xfrm>
        <a:prstGeom prst="rect">
          <a:avLst/>
        </a:prstGeom>
        <a:noFill/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447673</xdr:colOff>
      <xdr:row>32</xdr:row>
      <xdr:rowOff>141514</xdr:rowOff>
    </xdr:from>
    <xdr:to>
      <xdr:col>15</xdr:col>
      <xdr:colOff>149678</xdr:colOff>
      <xdr:row>41</xdr:row>
      <xdr:rowOff>1</xdr:rowOff>
    </xdr:to>
    <xdr:sp macro="" textlink="">
      <xdr:nvSpPr>
        <xdr:cNvPr id="32" name="正方形/長方形 31"/>
        <xdr:cNvSpPr/>
      </xdr:nvSpPr>
      <xdr:spPr>
        <a:xfrm>
          <a:off x="7990840" y="5646420"/>
          <a:ext cx="2445385" cy="1402080"/>
        </a:xfrm>
        <a:prstGeom prst="rect">
          <a:avLst/>
        </a:prstGeom>
        <a:noFill/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88447</xdr:colOff>
      <xdr:row>12</xdr:row>
      <xdr:rowOff>122463</xdr:rowOff>
    </xdr:from>
    <xdr:to>
      <xdr:col>15</xdr:col>
      <xdr:colOff>163286</xdr:colOff>
      <xdr:row>15</xdr:row>
      <xdr:rowOff>108857</xdr:rowOff>
    </xdr:to>
    <xdr:sp macro="" textlink="">
      <xdr:nvSpPr>
        <xdr:cNvPr id="34" name="正方形/長方形 33"/>
        <xdr:cNvSpPr/>
      </xdr:nvSpPr>
      <xdr:spPr>
        <a:xfrm>
          <a:off x="5574665" y="2198370"/>
          <a:ext cx="4875530" cy="501015"/>
        </a:xfrm>
        <a:prstGeom prst="rect">
          <a:avLst/>
        </a:prstGeom>
        <a:noFill/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21772</xdr:colOff>
      <xdr:row>11</xdr:row>
      <xdr:rowOff>115660</xdr:rowOff>
    </xdr:from>
    <xdr:to>
      <xdr:col>19</xdr:col>
      <xdr:colOff>459921</xdr:colOff>
      <xdr:row>15</xdr:row>
      <xdr:rowOff>172811</xdr:rowOff>
    </xdr:to>
    <xdr:sp macro="" textlink="">
      <xdr:nvSpPr>
        <xdr:cNvPr id="35" name="角丸四角形吹き出し 34"/>
        <xdr:cNvSpPr/>
      </xdr:nvSpPr>
      <xdr:spPr>
        <a:xfrm>
          <a:off x="10994390" y="2020570"/>
          <a:ext cx="2495550" cy="741680"/>
        </a:xfrm>
        <a:prstGeom prst="wedgeRoundRectCallout">
          <a:avLst>
            <a:gd name="adj1" fmla="val -71350"/>
            <a:gd name="adj2" fmla="val 205"/>
            <a:gd name="adj3" fmla="val 16667"/>
          </a:avLst>
        </a:prstGeom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r>
            <a:rPr kumimoji="1" lang="zh-CN" altLang="en-US" sz="1800" b="0"/>
            <a:t>填写实际试模日程</a:t>
          </a:r>
          <a:endParaRPr kumimoji="1" lang="ja-JP" altLang="en-US" sz="1800" b="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51708</xdr:colOff>
          <xdr:row>2</xdr:row>
          <xdr:rowOff>36739</xdr:rowOff>
        </xdr:from>
        <xdr:to>
          <xdr:col>8</xdr:col>
          <xdr:colOff>312965</xdr:colOff>
          <xdr:row>7</xdr:row>
          <xdr:rowOff>144729</xdr:rowOff>
        </xdr:to>
        <xdr:pic>
          <xdr:nvPicPr>
            <xdr:cNvPr id="16" name="图片 15"/>
            <xdr:cNvPicPr>
              <a:picLocks noChangeAspect="1" noChangeArrowheads="1"/>
              <a:extLst>
                <a:ext uri="{84589F7E-364E-4C9E-8A38-B11213B215E9}">
                  <a14:cameraTool cellRange="不良项目!$B$4:$E$8" spid="_x0000_s309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>
            <a:xfrm>
              <a:off x="3480435" y="398145"/>
              <a:ext cx="2318385" cy="9652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14</xdr:col>
      <xdr:colOff>171450</xdr:colOff>
      <xdr:row>5</xdr:row>
      <xdr:rowOff>149678</xdr:rowOff>
    </xdr:from>
    <xdr:to>
      <xdr:col>17</xdr:col>
      <xdr:colOff>381000</xdr:colOff>
      <xdr:row>8</xdr:row>
      <xdr:rowOff>23132</xdr:rowOff>
    </xdr:to>
    <xdr:sp macro="" textlink="">
      <xdr:nvSpPr>
        <xdr:cNvPr id="17" name="角丸四角形吹き出し 34"/>
        <xdr:cNvSpPr/>
      </xdr:nvSpPr>
      <xdr:spPr>
        <a:xfrm>
          <a:off x="9772650" y="1025525"/>
          <a:ext cx="2266950" cy="387985"/>
        </a:xfrm>
        <a:prstGeom prst="wedgeRoundRectCallout">
          <a:avLst>
            <a:gd name="adj1" fmla="val -47835"/>
            <a:gd name="adj2" fmla="val 191142"/>
            <a:gd name="adj3" fmla="val 16667"/>
          </a:avLst>
        </a:prstGeom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r>
            <a:rPr kumimoji="1" lang="zh-CN" altLang="en-US" sz="1800" b="0"/>
            <a:t>修正要望纳期记入</a:t>
          </a:r>
          <a:endParaRPr kumimoji="1" lang="ja-JP" altLang="en-US" sz="1800" b="0"/>
        </a:p>
      </xdr:txBody>
    </xdr:sp>
    <xdr:clientData/>
  </xdr:twoCellAnchor>
  <xdr:twoCellAnchor>
    <xdr:from>
      <xdr:col>4</xdr:col>
      <xdr:colOff>163285</xdr:colOff>
      <xdr:row>26</xdr:row>
      <xdr:rowOff>108857</xdr:rowOff>
    </xdr:from>
    <xdr:to>
      <xdr:col>12</xdr:col>
      <xdr:colOff>653143</xdr:colOff>
      <xdr:row>31</xdr:row>
      <xdr:rowOff>163286</xdr:rowOff>
    </xdr:to>
    <xdr:sp macro="" textlink="">
      <xdr:nvSpPr>
        <xdr:cNvPr id="4" name="TextBox 3"/>
        <xdr:cNvSpPr txBox="1"/>
      </xdr:nvSpPr>
      <xdr:spPr>
        <a:xfrm>
          <a:off x="2906395" y="4585335"/>
          <a:ext cx="5975985" cy="911860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000"/>
            <a:t>每次试模必须带着修正资料，填写此栏的项目</a:t>
          </a:r>
          <a:endParaRPr lang="en-US" altLang="zh-CN" sz="2000"/>
        </a:p>
        <a:p>
          <a:r>
            <a:rPr lang="zh-CN" altLang="en-US" sz="2000"/>
            <a:t>并确认修正问题点</a:t>
          </a:r>
        </a:p>
      </xdr:txBody>
    </xdr:sp>
    <xdr:clientData/>
  </xdr:twoCellAnchor>
  <xdr:twoCellAnchor>
    <xdr:from>
      <xdr:col>9</xdr:col>
      <xdr:colOff>525236</xdr:colOff>
      <xdr:row>3</xdr:row>
      <xdr:rowOff>40821</xdr:rowOff>
    </xdr:from>
    <xdr:to>
      <xdr:col>11</xdr:col>
      <xdr:colOff>653142</xdr:colOff>
      <xdr:row>8</xdr:row>
      <xdr:rowOff>172811</xdr:rowOff>
    </xdr:to>
    <xdr:sp macro="" textlink="">
      <xdr:nvSpPr>
        <xdr:cNvPr id="19" name="角丸四角形吹き出し 34"/>
        <xdr:cNvSpPr/>
      </xdr:nvSpPr>
      <xdr:spPr>
        <a:xfrm>
          <a:off x="6697345" y="574040"/>
          <a:ext cx="1499235" cy="988060"/>
        </a:xfrm>
        <a:prstGeom prst="wedgeRoundRectCallout">
          <a:avLst>
            <a:gd name="adj1" fmla="val -27287"/>
            <a:gd name="adj2" fmla="val 100274"/>
            <a:gd name="adj3" fmla="val 16667"/>
          </a:avLst>
        </a:prstGeom>
        <a:ln>
          <a:solidFill>
            <a:srgbClr val="FF0000"/>
          </a:solidFill>
          <a:headEnd type="none" w="med" len="med"/>
          <a:tailEnd type="none" w="med" len="med"/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lIns="18288" tIns="0" rIns="0" bIns="0" rtlCol="0" anchor="t" upright="1"/>
        <a:lstStyle/>
        <a:p>
          <a:pPr algn="l"/>
          <a:r>
            <a:rPr kumimoji="1" lang="zh-CN" altLang="en-US" sz="1800" b="0"/>
            <a:t>每次打印发行资料的时间记入</a:t>
          </a:r>
          <a:endParaRPr kumimoji="1" lang="ja-JP" altLang="en-US" sz="1800" b="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359019</xdr:colOff>
          <xdr:row>27</xdr:row>
          <xdr:rowOff>7327</xdr:rowOff>
        </xdr:from>
        <xdr:to>
          <xdr:col>12</xdr:col>
          <xdr:colOff>368544</xdr:colOff>
          <xdr:row>31</xdr:row>
          <xdr:rowOff>16852</xdr:rowOff>
        </xdr:to>
        <xdr:pic>
          <xdr:nvPicPr>
            <xdr:cNvPr id="2" name="图片 1"/>
            <xdr:cNvPicPr>
              <a:picLocks noChangeAspect="1" noChangeArrowheads="1"/>
              <a:extLst>
                <a:ext uri="{84589F7E-364E-4C9E-8A38-B11213B215E9}">
                  <a14:cameraTool cellRange="$B$3:$L$6" spid="_x0000_s410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>
            <a:xfrm>
              <a:off x="1044575" y="4636135"/>
              <a:ext cx="7553325" cy="695325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​​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19050" cap="flat" cmpd="sng" algn="ctr">
          <a:solidFill>
            <a:srgbClr xmlns:mc="http://schemas.openxmlformats.org/markup-compatibility/2006" xmlns:a14="http://schemas.microsoft.com/office/drawing/2010/main" val="FF00FF" mc:Ignorable="a14" a14:legacySpreadsheetColorIndex="14"/>
          </a:solidFill>
          <a:prstDash val="solid"/>
          <a:round/>
          <a:headEnd type="none" w="med" len="med"/>
          <a:tailEnd type="none" w="med" len="med"/>
        </a:ln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 w="19050" cap="flat" cmpd="sng" algn="ctr">
          <a:solidFill>
            <a:srgbClr xmlns:mc="http://schemas.openxmlformats.org/markup-compatibility/2006" xmlns:a14="http://schemas.microsoft.com/office/drawing/2010/main" val="FF00FF" mc:Ignorable="a14" a14:legacySpreadsheetColorIndex="14"/>
          </a:solidFill>
          <a:prstDash val="solid"/>
          <a:round/>
          <a:headEnd type="none" w="med" len="med"/>
          <a:tailEnd type="none" w="med" len="med"/>
        </a:ln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K1163"/>
  <sheetViews>
    <sheetView showGridLines="0" tabSelected="1" view="pageBreakPreview" topLeftCell="A4" zoomScaleNormal="85" workbookViewId="0">
      <selection activeCell="S13" sqref="S13"/>
    </sheetView>
  </sheetViews>
  <sheetFormatPr defaultColWidth="9" defaultRowHeight="15.75"/>
  <cols>
    <col min="1" max="1" width="1" style="9" customWidth="1"/>
    <col min="2" max="2" width="2.875" style="9" customWidth="1"/>
    <col min="3" max="4" width="3.125" style="9" customWidth="1"/>
    <col min="5" max="13" width="8.625" style="9" customWidth="1"/>
    <col min="14" max="14" width="8.625" style="25" customWidth="1"/>
    <col min="15" max="16" width="8.625" style="9" customWidth="1"/>
    <col min="17" max="17" width="10" style="9" customWidth="1"/>
    <col min="18" max="16384" width="9" style="9"/>
  </cols>
  <sheetData>
    <row r="1" spans="1:23">
      <c r="A1" s="93"/>
      <c r="B1" s="93"/>
      <c r="C1" s="93"/>
      <c r="D1" s="93"/>
      <c r="E1" s="93"/>
      <c r="F1" s="93"/>
      <c r="G1" s="93"/>
      <c r="H1" s="93"/>
      <c r="I1" s="93"/>
      <c r="J1" s="93"/>
      <c r="K1" s="93"/>
      <c r="L1" s="93"/>
      <c r="M1" s="93"/>
      <c r="N1" s="93"/>
    </row>
    <row r="2" spans="1:23">
      <c r="A2" s="93"/>
      <c r="B2" s="93"/>
      <c r="C2" s="93"/>
      <c r="D2" s="94"/>
      <c r="E2" s="93"/>
      <c r="F2" s="93"/>
      <c r="G2" s="93"/>
      <c r="H2" s="264" t="s">
        <v>0</v>
      </c>
      <c r="I2" s="264"/>
      <c r="J2" s="264"/>
      <c r="K2" s="264"/>
      <c r="L2" s="93"/>
      <c r="M2" s="124"/>
      <c r="N2" s="125"/>
      <c r="P2" s="93"/>
      <c r="Q2" s="93"/>
    </row>
    <row r="3" spans="1:23" ht="29.25" customHeight="1">
      <c r="A3" s="93"/>
      <c r="B3" s="93"/>
      <c r="G3" s="93"/>
      <c r="H3" s="264"/>
      <c r="I3" s="264"/>
      <c r="J3" s="264"/>
      <c r="K3" s="264"/>
      <c r="L3" s="206"/>
      <c r="M3" s="207"/>
      <c r="N3" s="207"/>
      <c r="O3" s="207"/>
      <c r="P3" s="207"/>
    </row>
    <row r="4" spans="1:23" ht="20.25" customHeight="1">
      <c r="A4" s="93"/>
      <c r="B4" s="93"/>
      <c r="C4" s="208" t="s">
        <v>1</v>
      </c>
      <c r="D4" s="209"/>
      <c r="E4" s="210"/>
      <c r="F4" s="95" t="s">
        <v>2</v>
      </c>
      <c r="G4" s="96"/>
      <c r="K4" s="126" t="s">
        <v>3</v>
      </c>
      <c r="L4" s="211"/>
      <c r="M4" s="212"/>
      <c r="N4" s="126" t="s">
        <v>4</v>
      </c>
      <c r="O4" s="213"/>
      <c r="P4" s="214"/>
    </row>
    <row r="5" spans="1:23" ht="15.75" customHeight="1">
      <c r="A5" s="93"/>
      <c r="B5" s="93"/>
      <c r="C5" s="93"/>
      <c r="D5" s="93"/>
      <c r="E5" s="93"/>
      <c r="F5" s="97"/>
      <c r="G5" s="93"/>
      <c r="H5" s="93"/>
      <c r="I5" s="93"/>
      <c r="J5" s="93"/>
      <c r="K5" s="215" t="s">
        <v>5</v>
      </c>
      <c r="L5" s="216"/>
      <c r="M5" s="127" t="s">
        <v>6</v>
      </c>
      <c r="N5" s="128" t="s">
        <v>7</v>
      </c>
      <c r="O5" s="129" t="s">
        <v>8</v>
      </c>
      <c r="P5" s="130" t="s">
        <v>9</v>
      </c>
    </row>
    <row r="6" spans="1:23" ht="15.75" customHeight="1">
      <c r="A6" s="93"/>
      <c r="B6" s="278" t="s">
        <v>10</v>
      </c>
      <c r="C6" s="279"/>
      <c r="D6" s="280"/>
      <c r="E6" s="240" t="s">
        <v>11</v>
      </c>
      <c r="F6" s="271">
        <v>1947688</v>
      </c>
      <c r="G6" s="272"/>
      <c r="H6" s="273"/>
      <c r="I6" s="131" t="s">
        <v>12</v>
      </c>
      <c r="J6" s="132" t="s">
        <v>13</v>
      </c>
      <c r="K6" s="217" t="s">
        <v>14</v>
      </c>
      <c r="L6" s="218"/>
      <c r="M6" s="133">
        <v>45902</v>
      </c>
      <c r="N6" s="134">
        <v>45918</v>
      </c>
      <c r="O6" s="135">
        <v>45930</v>
      </c>
      <c r="P6" s="136"/>
      <c r="Q6" s="170"/>
    </row>
    <row r="7" spans="1:23" ht="15.75" customHeight="1">
      <c r="A7" s="93"/>
      <c r="B7" s="281"/>
      <c r="C7" s="282"/>
      <c r="D7" s="283"/>
      <c r="E7" s="241"/>
      <c r="F7" s="274"/>
      <c r="G7" s="275"/>
      <c r="H7" s="276"/>
      <c r="I7" s="137">
        <f>COUNT(B20:B1163)</f>
        <v>20</v>
      </c>
      <c r="J7" s="138">
        <f>DCOUNT(B20:P1163,B20,不良项目!L4:N7)</f>
        <v>20</v>
      </c>
      <c r="K7" s="219" t="s">
        <v>15</v>
      </c>
      <c r="L7" s="220"/>
      <c r="M7" s="139">
        <f t="shared" ref="M7:O7" si="0">IFERROR(L7+M8,"")</f>
        <v>4</v>
      </c>
      <c r="N7" s="140">
        <f t="shared" si="0"/>
        <v>11</v>
      </c>
      <c r="O7" s="140">
        <f t="shared" si="0"/>
        <v>20</v>
      </c>
      <c r="P7" s="140" t="str">
        <f t="shared" ref="P7" si="1">IFERROR(O7+P8,"")</f>
        <v/>
      </c>
      <c r="Q7" s="171"/>
    </row>
    <row r="8" spans="1:23" ht="15.75" customHeight="1">
      <c r="A8" s="93"/>
      <c r="B8" s="281"/>
      <c r="C8" s="282"/>
      <c r="D8" s="283"/>
      <c r="E8" s="242" t="s">
        <v>16</v>
      </c>
      <c r="F8" s="265" t="s">
        <v>17</v>
      </c>
      <c r="G8" s="266"/>
      <c r="H8" s="267"/>
      <c r="I8" s="141" t="s">
        <v>18</v>
      </c>
      <c r="J8" s="142" t="s">
        <v>19</v>
      </c>
      <c r="K8" s="221" t="s">
        <v>20</v>
      </c>
      <c r="L8" s="222"/>
      <c r="M8" s="143">
        <f>IF(M6&lt;&gt;"",COUNTIFS($B20:$B1163,"&lt;&gt;",$C20:$C1163,M5),"")</f>
        <v>4</v>
      </c>
      <c r="N8" s="144">
        <f>IF(N6&lt;&gt;"",COUNTIFS($B20:$B1163,"&lt;&gt;",$C20:$C1163,N5),"")</f>
        <v>7</v>
      </c>
      <c r="O8" s="144">
        <f>IF(O6&lt;&gt;"",COUNTIFS($B20:$B1163,"&lt;&gt;",$C20:$C1163,O5),"")</f>
        <v>9</v>
      </c>
      <c r="P8" s="144" t="str">
        <f>IF(P6&lt;&gt;"",COUNTIFS($B20:$B1163,"&lt;&gt;",$C20:$C1163,P5),"")</f>
        <v/>
      </c>
      <c r="Q8" s="172"/>
      <c r="S8" s="87" t="s">
        <v>21</v>
      </c>
      <c r="T8" s="88" t="s">
        <v>22</v>
      </c>
      <c r="U8" s="87" t="s">
        <v>23</v>
      </c>
    </row>
    <row r="9" spans="1:23" ht="15.75" customHeight="1">
      <c r="A9" s="93"/>
      <c r="B9" s="281"/>
      <c r="C9" s="282"/>
      <c r="D9" s="283"/>
      <c r="E9" s="242"/>
      <c r="F9" s="268"/>
      <c r="G9" s="269"/>
      <c r="H9" s="270"/>
      <c r="I9" s="145">
        <f>SUM(Q20:Q1163)</f>
        <v>125</v>
      </c>
      <c r="J9" s="146" t="str">
        <f>IF(I7&gt;J7,"修正要","合格")</f>
        <v>合格</v>
      </c>
      <c r="K9" s="221" t="s">
        <v>24</v>
      </c>
      <c r="L9" s="222"/>
      <c r="M9" s="147"/>
      <c r="N9" s="138">
        <f>IF(N6&lt;&gt;"",COUNTIFS($B20:$B1163,"&lt;&gt;",$P20:$P1163,"OK"),"")</f>
        <v>0</v>
      </c>
      <c r="O9" s="138">
        <f>IF(O6&lt;&gt;"",COUNTIFS($B20:$B1163,"&lt;&gt;",$P20:$P1163,"OK"),"")</f>
        <v>0</v>
      </c>
      <c r="P9" s="138" t="str">
        <f>IF(P6&lt;&gt;"",COUNTIFS($B20:$B1163,"&lt;&gt;",$P20:$P1163,"OK"),"")</f>
        <v/>
      </c>
      <c r="Q9" s="171"/>
      <c r="S9" s="246"/>
      <c r="T9" s="246"/>
      <c r="U9" s="248" t="s">
        <v>25</v>
      </c>
    </row>
    <row r="10" spans="1:23" ht="15.75" customHeight="1">
      <c r="A10" s="93"/>
      <c r="B10" s="281"/>
      <c r="C10" s="282"/>
      <c r="D10" s="283"/>
      <c r="E10" s="98" t="s">
        <v>26</v>
      </c>
      <c r="F10" s="99"/>
      <c r="G10" s="100" t="s">
        <v>27</v>
      </c>
      <c r="H10" s="99"/>
      <c r="I10" s="148" t="s">
        <v>28</v>
      </c>
      <c r="J10" s="149"/>
      <c r="K10" s="223" t="s">
        <v>29</v>
      </c>
      <c r="L10" s="222"/>
      <c r="M10" s="147"/>
      <c r="N10" s="150">
        <f>IF(N6&lt;&gt;"",IFERROR(COUNTIFS($B20:$B1163,"&lt;&gt;",$C20:$C1163,M5,$P20:$P1163,"OK")/COUNTIFS($B20:$B1163,"&lt;&gt;",$C20:$C1163,M5),0),"")</f>
        <v>0</v>
      </c>
      <c r="O10" s="150">
        <f>IF(O6&lt;&gt;"",IFERROR(COUNTIFS($B20:$B1163,"&lt;&gt;",$C20:$C1163,N5,$P20:$P1163,"OK")/COUNTIFS($B20:$B1163,"&lt;&gt;",$C20:$C1163,N5),0),"")</f>
        <v>0</v>
      </c>
      <c r="P10" s="150" t="str">
        <f>IF(P6&lt;&gt;"",IFERROR(COUNTIFS($B20:$B1163,"&lt;&gt;",$C20:$C1163,O5,$P20:$P1163,"OK")/COUNTIFS($B20:$B1163,"&lt;&gt;",$C20:$C1163,O5),0),"")</f>
        <v/>
      </c>
      <c r="Q10" s="173"/>
      <c r="S10" s="247"/>
      <c r="T10" s="247"/>
      <c r="U10" s="247"/>
    </row>
    <row r="11" spans="1:23" ht="16.5" customHeight="1">
      <c r="A11" s="93"/>
      <c r="B11" s="281"/>
      <c r="C11" s="282"/>
      <c r="D11" s="283"/>
      <c r="E11" s="101" t="s">
        <v>30</v>
      </c>
      <c r="F11" s="102"/>
      <c r="G11" s="103" t="s">
        <v>31</v>
      </c>
      <c r="H11" s="102"/>
      <c r="I11" s="103"/>
      <c r="J11" s="151"/>
      <c r="K11" s="224" t="s">
        <v>32</v>
      </c>
      <c r="L11" s="225"/>
      <c r="M11" s="152"/>
      <c r="N11" s="153">
        <f>IF(N6&lt;&gt;"",IFERROR(DCOUNT($B20:$P1163,$B20,不良项目!$L$4:$N$8)/COUNT($B20:$B1163),0),"")</f>
        <v>1</v>
      </c>
      <c r="O11" s="154">
        <f>IF(O6&lt;&gt;"",IFERROR(DCOUNT($B20:$O1163,$B20,不良项目!$L$4:$N$8)/COUNT($B20:$B1163),0),"")</f>
        <v>1</v>
      </c>
      <c r="P11" s="153" t="str">
        <f>IF(P6&lt;&gt;"",IFERROR(DCOUNT($B20:$P1163,$B20,不良项目!$L$4:$N$8)/COUNT($B20:$B1163),0),"")</f>
        <v/>
      </c>
      <c r="Q11" s="173"/>
    </row>
    <row r="12" spans="1:23" ht="15.75" customHeight="1">
      <c r="A12" s="93"/>
      <c r="B12" s="281"/>
      <c r="C12" s="282"/>
      <c r="D12" s="283"/>
      <c r="E12" s="226"/>
      <c r="F12" s="227"/>
      <c r="G12" s="104" t="s">
        <v>33</v>
      </c>
      <c r="H12" s="105"/>
      <c r="I12" s="104" t="s">
        <v>7</v>
      </c>
      <c r="J12" s="105"/>
      <c r="K12" s="155" t="s">
        <v>8</v>
      </c>
      <c r="L12" s="156"/>
      <c r="M12" s="155" t="s">
        <v>9</v>
      </c>
      <c r="N12" s="156"/>
      <c r="O12" s="228" t="s">
        <v>34</v>
      </c>
      <c r="P12" s="229"/>
    </row>
    <row r="13" spans="1:23" ht="15.75" customHeight="1">
      <c r="A13" s="93"/>
      <c r="B13" s="281"/>
      <c r="C13" s="282"/>
      <c r="D13" s="283"/>
      <c r="E13" s="230" t="s">
        <v>35</v>
      </c>
      <c r="F13" s="231"/>
      <c r="G13" s="106" t="s">
        <v>36</v>
      </c>
      <c r="H13" s="107"/>
      <c r="I13" s="106" t="s">
        <v>36</v>
      </c>
      <c r="J13" s="107"/>
      <c r="K13" s="106" t="s">
        <v>36</v>
      </c>
      <c r="L13" s="107"/>
      <c r="M13" s="106"/>
      <c r="N13" s="107"/>
      <c r="O13" s="106"/>
      <c r="P13" s="157"/>
    </row>
    <row r="14" spans="1:23" ht="15.75" customHeight="1">
      <c r="A14" s="93"/>
      <c r="B14" s="281"/>
      <c r="C14" s="282"/>
      <c r="D14" s="283"/>
      <c r="E14" s="230" t="s">
        <v>37</v>
      </c>
      <c r="F14" s="231"/>
      <c r="G14" s="108" t="s">
        <v>38</v>
      </c>
      <c r="H14" s="109"/>
      <c r="I14" s="108" t="s">
        <v>38</v>
      </c>
      <c r="J14" s="109"/>
      <c r="K14" s="108" t="s">
        <v>38</v>
      </c>
      <c r="L14" s="109"/>
      <c r="M14" s="110"/>
      <c r="N14" s="109"/>
      <c r="O14" s="110"/>
      <c r="P14" s="158"/>
      <c r="R14" s="277" t="s">
        <v>39</v>
      </c>
      <c r="S14" s="277"/>
      <c r="T14" s="277"/>
      <c r="U14" s="277"/>
      <c r="V14" s="277"/>
      <c r="W14" s="277"/>
    </row>
    <row r="15" spans="1:23" ht="15.75" customHeight="1">
      <c r="A15" s="93"/>
      <c r="B15" s="281"/>
      <c r="C15" s="282"/>
      <c r="D15" s="283"/>
      <c r="E15" s="230" t="s">
        <v>40</v>
      </c>
      <c r="F15" s="231"/>
      <c r="G15" s="110">
        <v>543</v>
      </c>
      <c r="H15" s="109"/>
      <c r="I15" s="110">
        <v>538.9</v>
      </c>
      <c r="J15" s="109"/>
      <c r="K15" s="110"/>
      <c r="L15" s="109"/>
      <c r="M15" s="110"/>
      <c r="N15" s="109"/>
      <c r="O15" s="110"/>
      <c r="P15" s="158"/>
      <c r="R15" s="277"/>
      <c r="S15" s="277"/>
      <c r="T15" s="277"/>
      <c r="U15" s="277"/>
      <c r="V15" s="277"/>
      <c r="W15" s="277"/>
    </row>
    <row r="16" spans="1:23" ht="15.75" customHeight="1">
      <c r="A16" s="93"/>
      <c r="B16" s="281"/>
      <c r="C16" s="282"/>
      <c r="D16" s="283"/>
      <c r="E16" s="230" t="s">
        <v>40</v>
      </c>
      <c r="F16" s="231"/>
      <c r="G16" s="110"/>
      <c r="H16" s="109"/>
      <c r="I16" s="110"/>
      <c r="J16" s="109"/>
      <c r="K16" s="110"/>
      <c r="L16" s="109"/>
      <c r="M16" s="110"/>
      <c r="N16" s="109"/>
      <c r="O16" s="110"/>
      <c r="P16" s="158"/>
      <c r="R16" s="277"/>
      <c r="S16" s="277"/>
      <c r="T16" s="277"/>
      <c r="U16" s="277"/>
      <c r="V16" s="277"/>
      <c r="W16" s="277"/>
    </row>
    <row r="17" spans="1:33" ht="15.75" customHeight="1">
      <c r="A17" s="93"/>
      <c r="B17" s="281"/>
      <c r="C17" s="282"/>
      <c r="D17" s="283"/>
      <c r="E17" s="232" t="s">
        <v>41</v>
      </c>
      <c r="F17" s="233"/>
      <c r="G17" s="106">
        <v>0</v>
      </c>
      <c r="H17" s="111"/>
      <c r="I17" s="106">
        <v>0</v>
      </c>
      <c r="J17" s="111"/>
      <c r="K17" s="106">
        <v>0</v>
      </c>
      <c r="L17" s="111"/>
      <c r="M17" s="106"/>
      <c r="N17" s="111"/>
      <c r="O17" s="106"/>
      <c r="P17" s="157"/>
      <c r="R17" s="277"/>
      <c r="S17" s="277"/>
      <c r="T17" s="277"/>
      <c r="U17" s="277"/>
      <c r="V17" s="277"/>
      <c r="W17" s="277"/>
    </row>
    <row r="18" spans="1:33" ht="15.75" customHeight="1">
      <c r="A18" s="93"/>
      <c r="B18" s="281"/>
      <c r="C18" s="282"/>
      <c r="D18" s="283"/>
      <c r="E18" s="232" t="s">
        <v>42</v>
      </c>
      <c r="F18" s="233"/>
      <c r="G18" s="106">
        <v>40</v>
      </c>
      <c r="H18" s="111"/>
      <c r="I18" s="106">
        <v>40</v>
      </c>
      <c r="J18" s="111"/>
      <c r="K18" s="106">
        <v>40</v>
      </c>
      <c r="L18" s="111"/>
      <c r="M18" s="106"/>
      <c r="N18" s="111"/>
      <c r="O18" s="106"/>
      <c r="P18" s="157"/>
      <c r="R18" s="277"/>
      <c r="S18" s="277"/>
      <c r="T18" s="277"/>
      <c r="U18" s="277"/>
      <c r="V18" s="277"/>
      <c r="W18" s="277"/>
    </row>
    <row r="19" spans="1:33" ht="16.5" customHeight="1">
      <c r="A19" s="93"/>
      <c r="B19" s="284"/>
      <c r="C19" s="285"/>
      <c r="D19" s="286"/>
      <c r="E19" s="234" t="s">
        <v>43</v>
      </c>
      <c r="F19" s="235"/>
      <c r="G19" s="112" t="s">
        <v>44</v>
      </c>
      <c r="H19" s="113"/>
      <c r="I19" s="112" t="s">
        <v>44</v>
      </c>
      <c r="J19" s="113"/>
      <c r="K19" s="159" t="s">
        <v>45</v>
      </c>
      <c r="L19" s="113"/>
      <c r="M19" s="112"/>
      <c r="N19" s="113"/>
      <c r="O19" s="112"/>
      <c r="P19" s="160"/>
    </row>
    <row r="20" spans="1:33" ht="15.75" customHeight="1">
      <c r="A20" s="93"/>
      <c r="B20" s="236" t="s">
        <v>46</v>
      </c>
      <c r="C20" s="238" t="s">
        <v>47</v>
      </c>
      <c r="D20" s="238" t="s">
        <v>48</v>
      </c>
      <c r="E20" s="251" t="s">
        <v>49</v>
      </c>
      <c r="F20" s="252"/>
      <c r="G20" s="252"/>
      <c r="H20" s="253"/>
      <c r="I20" s="251" t="s">
        <v>50</v>
      </c>
      <c r="J20" s="252"/>
      <c r="K20" s="252"/>
      <c r="L20" s="252"/>
      <c r="M20" s="257"/>
      <c r="N20" s="243" t="s">
        <v>51</v>
      </c>
      <c r="O20" s="243" t="s">
        <v>52</v>
      </c>
      <c r="P20" s="243" t="s">
        <v>53</v>
      </c>
    </row>
    <row r="21" spans="1:33" ht="15.75" customHeight="1">
      <c r="A21" s="93"/>
      <c r="B21" s="237"/>
      <c r="C21" s="239"/>
      <c r="D21" s="239"/>
      <c r="E21" s="254"/>
      <c r="F21" s="255"/>
      <c r="G21" s="255"/>
      <c r="H21" s="256"/>
      <c r="I21" s="254"/>
      <c r="J21" s="255"/>
      <c r="K21" s="255"/>
      <c r="L21" s="255"/>
      <c r="M21" s="258"/>
      <c r="N21" s="244"/>
      <c r="O21" s="244"/>
      <c r="P21" s="244"/>
      <c r="T21" s="174"/>
      <c r="U21"/>
      <c r="V21"/>
      <c r="W21"/>
      <c r="X21"/>
      <c r="Y21"/>
      <c r="Z21" s="174"/>
      <c r="AA21"/>
      <c r="AB21"/>
      <c r="AC21"/>
      <c r="AD21"/>
      <c r="AE21"/>
      <c r="AF21"/>
      <c r="AG21"/>
    </row>
    <row r="22" spans="1:33">
      <c r="A22" s="93"/>
      <c r="B22" s="114">
        <v>1</v>
      </c>
      <c r="C22" s="115" t="s">
        <v>8</v>
      </c>
      <c r="D22" s="115" t="s">
        <v>54</v>
      </c>
      <c r="E22" s="249" t="s">
        <v>55</v>
      </c>
      <c r="F22" s="250"/>
      <c r="G22" s="250"/>
      <c r="H22" s="250"/>
      <c r="I22" s="259" t="s">
        <v>56</v>
      </c>
      <c r="J22" s="260"/>
      <c r="K22" s="260"/>
      <c r="L22" s="260"/>
      <c r="M22" s="260"/>
      <c r="N22" s="163" t="s">
        <v>57</v>
      </c>
      <c r="O22" s="163" t="s">
        <v>58</v>
      </c>
      <c r="P22" s="163"/>
      <c r="Q22" s="9">
        <f>IFERROR(VLOOKUP($F$4,不良项目!D$5:E$8,2,FALSE)*VLOOKUP(RIGHT(D22,2),不良项目!D$11:E$37,2,FALSE),"")</f>
        <v>5</v>
      </c>
      <c r="T22"/>
      <c r="U22"/>
      <c r="V22"/>
      <c r="W22"/>
      <c r="X22"/>
      <c r="Y22"/>
      <c r="Z22"/>
      <c r="AA22"/>
      <c r="AB22"/>
      <c r="AC22"/>
      <c r="AD22"/>
      <c r="AE22"/>
      <c r="AF22"/>
      <c r="AG22"/>
    </row>
    <row r="23" spans="1:33">
      <c r="A23" s="93"/>
      <c r="B23" s="114"/>
      <c r="C23" s="115"/>
      <c r="D23" s="115"/>
      <c r="E23" s="249"/>
      <c r="F23" s="250"/>
      <c r="G23" s="250"/>
      <c r="H23" s="250"/>
      <c r="I23" s="259"/>
      <c r="J23" s="260"/>
      <c r="K23" s="260"/>
      <c r="L23" s="260"/>
      <c r="M23" s="260"/>
      <c r="N23" s="163"/>
      <c r="O23" s="163"/>
      <c r="P23" s="163"/>
      <c r="Q23" s="9" t="str">
        <f>IFERROR(VLOOKUP($F$4,不良项目!D$5:E$8,2,FALSE)*VLOOKUP(RIGHT(D23,2),不良项目!D$11:E$37,2,FALSE),"")</f>
        <v/>
      </c>
      <c r="T23"/>
      <c r="U23"/>
      <c r="V23"/>
      <c r="W23"/>
      <c r="X23"/>
      <c r="Y23"/>
      <c r="Z23"/>
      <c r="AA23"/>
      <c r="AB23"/>
      <c r="AC23"/>
      <c r="AD23"/>
      <c r="AE23"/>
      <c r="AF23"/>
      <c r="AG23"/>
    </row>
    <row r="24" spans="1:33">
      <c r="A24" s="93"/>
      <c r="B24" s="114"/>
      <c r="C24" s="115"/>
      <c r="D24" s="115"/>
      <c r="E24" s="249"/>
      <c r="F24" s="250"/>
      <c r="G24" s="250"/>
      <c r="H24" s="250"/>
      <c r="I24" s="259"/>
      <c r="J24" s="260"/>
      <c r="K24" s="260"/>
      <c r="L24" s="260"/>
      <c r="M24" s="260"/>
      <c r="N24" s="163"/>
      <c r="O24" s="163"/>
      <c r="P24" s="163"/>
      <c r="Q24" s="9" t="str">
        <f>IFERROR(VLOOKUP($F$4,不良项目!D$5:E$8,2,FALSE)*VLOOKUP(RIGHT(D24,2),不良项目!D$11:E$37,2,FALSE),"")</f>
        <v/>
      </c>
      <c r="T24"/>
      <c r="U24"/>
      <c r="V24"/>
      <c r="W24"/>
      <c r="X24"/>
      <c r="Y24"/>
      <c r="Z24"/>
      <c r="AA24"/>
      <c r="AB24"/>
      <c r="AC24"/>
      <c r="AD24"/>
      <c r="AE24"/>
      <c r="AF24"/>
      <c r="AG24"/>
    </row>
    <row r="25" spans="1:33">
      <c r="A25" s="93"/>
      <c r="B25" s="114"/>
      <c r="C25" s="115"/>
      <c r="D25" s="115"/>
      <c r="E25" s="118"/>
      <c r="F25" s="119"/>
      <c r="G25" s="119"/>
      <c r="H25" s="119"/>
      <c r="I25" s="118"/>
      <c r="J25" s="119"/>
      <c r="K25" s="119"/>
      <c r="L25" s="119"/>
      <c r="M25" s="119"/>
      <c r="N25" s="163"/>
      <c r="O25" s="163"/>
      <c r="P25" s="163"/>
      <c r="Q25" s="9" t="str">
        <f>IFERROR(VLOOKUP($F$4,不良项目!D$5:E$8,2,FALSE)*VLOOKUP(RIGHT(D25,2),不良项目!D$11:E$37,2,FALSE),"")</f>
        <v/>
      </c>
      <c r="T25"/>
      <c r="U25"/>
      <c r="V25"/>
      <c r="W25"/>
      <c r="X25"/>
      <c r="Y25"/>
      <c r="Z25"/>
      <c r="AA25"/>
      <c r="AB25"/>
      <c r="AC25"/>
      <c r="AD25"/>
      <c r="AE25"/>
      <c r="AF25"/>
      <c r="AG25"/>
    </row>
    <row r="26" spans="1:33">
      <c r="A26" s="93"/>
      <c r="B26" s="114"/>
      <c r="C26" s="115"/>
      <c r="D26" s="115"/>
      <c r="E26" s="118"/>
      <c r="F26" s="119"/>
      <c r="G26" s="119"/>
      <c r="H26" s="119"/>
      <c r="I26" s="164"/>
      <c r="J26" s="119"/>
      <c r="K26" s="119"/>
      <c r="L26" s="119"/>
      <c r="M26" s="119"/>
      <c r="N26" s="163"/>
      <c r="O26" s="163"/>
      <c r="P26" s="163"/>
      <c r="Q26" s="9" t="str">
        <f>IFERROR(VLOOKUP($F$4,不良项目!D$5:E$8,2,FALSE)*VLOOKUP(RIGHT(D26,2),不良项目!D$11:E$37,2,FALSE),"")</f>
        <v/>
      </c>
      <c r="T26"/>
      <c r="U26"/>
      <c r="V26"/>
      <c r="W26"/>
      <c r="X26"/>
      <c r="Y26"/>
      <c r="Z26"/>
      <c r="AA26"/>
      <c r="AB26"/>
      <c r="AC26"/>
      <c r="AD26"/>
      <c r="AE26"/>
      <c r="AF26"/>
      <c r="AG26"/>
    </row>
    <row r="27" spans="1:33">
      <c r="A27" s="93"/>
      <c r="B27" s="114"/>
      <c r="C27" s="115"/>
      <c r="D27" s="115"/>
      <c r="E27" s="118"/>
      <c r="F27" s="119"/>
      <c r="G27" s="119"/>
      <c r="H27" s="119"/>
      <c r="I27" s="118"/>
      <c r="J27" s="119"/>
      <c r="K27" s="119"/>
      <c r="L27" s="119"/>
      <c r="M27" s="119"/>
      <c r="N27" s="163"/>
      <c r="O27" s="163"/>
      <c r="P27" s="163"/>
      <c r="Q27" s="9" t="str">
        <f>IFERROR(VLOOKUP($F$4,不良项目!D$5:E$8,2,FALSE)*VLOOKUP(RIGHT(D27,2),不良项目!D$11:E$37,2,FALSE),"")</f>
        <v/>
      </c>
      <c r="T27"/>
      <c r="U27"/>
      <c r="V27"/>
      <c r="W27"/>
      <c r="X27"/>
      <c r="Y27"/>
      <c r="Z27"/>
      <c r="AA27"/>
      <c r="AB27"/>
      <c r="AC27"/>
      <c r="AD27"/>
      <c r="AE27"/>
      <c r="AF27"/>
      <c r="AG27"/>
    </row>
    <row r="28" spans="1:33">
      <c r="A28" s="93"/>
      <c r="B28" s="114"/>
      <c r="C28" s="115"/>
      <c r="D28" s="115"/>
      <c r="E28" s="118"/>
      <c r="F28" s="119"/>
      <c r="G28" s="119"/>
      <c r="H28" s="119"/>
      <c r="I28" s="118"/>
      <c r="J28" s="119"/>
      <c r="K28" s="119"/>
      <c r="L28" s="119"/>
      <c r="M28" s="119"/>
      <c r="N28" s="163"/>
      <c r="O28" s="163"/>
      <c r="P28" s="163"/>
      <c r="Q28" s="9" t="str">
        <f>IFERROR(VLOOKUP($F$4,不良项目!D$5:E$8,2,FALSE)*VLOOKUP(RIGHT(D28,2),不良项目!D$11:E$37,2,FALSE),"")</f>
        <v/>
      </c>
      <c r="T28"/>
      <c r="U28"/>
      <c r="V28"/>
      <c r="W28"/>
      <c r="X28"/>
      <c r="Y28"/>
      <c r="Z28"/>
      <c r="AA28"/>
      <c r="AB28"/>
      <c r="AC28"/>
      <c r="AD28"/>
      <c r="AE28"/>
      <c r="AF28"/>
      <c r="AG28"/>
    </row>
    <row r="29" spans="1:33">
      <c r="A29" s="93"/>
      <c r="B29" s="114"/>
      <c r="C29" s="115"/>
      <c r="D29" s="115"/>
      <c r="E29" s="118"/>
      <c r="F29" s="119"/>
      <c r="G29" s="119"/>
      <c r="H29" s="119"/>
      <c r="I29" s="118"/>
      <c r="J29" s="119"/>
      <c r="K29" s="119"/>
      <c r="L29" s="119"/>
      <c r="M29" s="119"/>
      <c r="N29" s="163"/>
      <c r="O29" s="163"/>
      <c r="P29" s="163"/>
      <c r="Q29" s="9" t="str">
        <f>IFERROR(VLOOKUP($F$4,不良项目!D$5:E$8,2,FALSE)*VLOOKUP(RIGHT(D29,2),不良项目!D$11:E$37,2,FALSE),"")</f>
        <v/>
      </c>
      <c r="T29"/>
      <c r="U29"/>
      <c r="V29"/>
      <c r="W29"/>
      <c r="X29"/>
      <c r="Y29"/>
      <c r="Z29"/>
      <c r="AA29"/>
      <c r="AB29"/>
      <c r="AC29"/>
      <c r="AD29"/>
      <c r="AE29"/>
      <c r="AF29"/>
      <c r="AG29"/>
    </row>
    <row r="30" spans="1:33">
      <c r="A30" s="93"/>
      <c r="B30" s="114"/>
      <c r="C30" s="115"/>
      <c r="D30" s="115"/>
      <c r="E30" s="118"/>
      <c r="F30" s="119"/>
      <c r="G30" s="119"/>
      <c r="H30" s="119"/>
      <c r="I30" s="118"/>
      <c r="J30" s="119"/>
      <c r="K30" s="119"/>
      <c r="L30" s="119"/>
      <c r="M30" s="119"/>
      <c r="N30" s="163"/>
      <c r="O30" s="163"/>
      <c r="P30" s="163"/>
      <c r="Q30" s="9" t="str">
        <f>IFERROR(VLOOKUP($F$4,不良项目!D$5:E$8,2,FALSE)*VLOOKUP(RIGHT(D30,2),不良项目!D$11:E$37,2,FALSE),"")</f>
        <v/>
      </c>
      <c r="T30"/>
      <c r="U30"/>
      <c r="V30"/>
      <c r="W30"/>
      <c r="X30"/>
      <c r="Y30"/>
      <c r="Z30"/>
      <c r="AA30"/>
      <c r="AB30"/>
      <c r="AC30"/>
      <c r="AD30"/>
      <c r="AE30"/>
      <c r="AF30"/>
      <c r="AG30"/>
    </row>
    <row r="31" spans="1:33">
      <c r="A31" s="93"/>
      <c r="B31" s="114"/>
      <c r="C31" s="115"/>
      <c r="D31" s="115"/>
      <c r="E31" s="118"/>
      <c r="F31" s="119"/>
      <c r="G31" s="119"/>
      <c r="H31" s="119"/>
      <c r="I31" s="118"/>
      <c r="J31" s="119"/>
      <c r="K31" s="119"/>
      <c r="L31" s="119"/>
      <c r="M31" s="119"/>
      <c r="N31" s="163"/>
      <c r="O31" s="163"/>
      <c r="P31" s="163"/>
      <c r="Q31" s="9" t="str">
        <f>IFERROR(VLOOKUP($F$4,不良项目!D$5:E$8,2,FALSE)*VLOOKUP(RIGHT(D31,2),不良项目!D$11:E$37,2,FALSE),"")</f>
        <v/>
      </c>
      <c r="T31"/>
      <c r="U31"/>
      <c r="V31"/>
      <c r="W31"/>
      <c r="X31"/>
      <c r="Y31"/>
      <c r="Z31"/>
      <c r="AA31"/>
      <c r="AB31"/>
      <c r="AC31"/>
      <c r="AD31"/>
      <c r="AE31"/>
      <c r="AF31"/>
      <c r="AG31"/>
    </row>
    <row r="32" spans="1:33">
      <c r="A32" s="93"/>
      <c r="B32" s="114"/>
      <c r="C32" s="115"/>
      <c r="D32" s="115"/>
      <c r="E32" s="118"/>
      <c r="F32" s="119"/>
      <c r="G32" s="119"/>
      <c r="H32" s="119"/>
      <c r="I32" s="118"/>
      <c r="J32" s="119"/>
      <c r="K32" s="119"/>
      <c r="L32" s="119"/>
      <c r="M32" s="119"/>
      <c r="N32" s="163"/>
      <c r="O32" s="163"/>
      <c r="P32" s="163"/>
      <c r="Q32" s="9" t="str">
        <f>IFERROR(VLOOKUP($F$4,不良项目!D$5:E$8,2,FALSE)*VLOOKUP(RIGHT(D32,2),不良项目!D$11:E$37,2,FALSE),"")</f>
        <v/>
      </c>
      <c r="T32"/>
      <c r="U32"/>
      <c r="V32"/>
      <c r="W32"/>
      <c r="X32"/>
      <c r="Y32"/>
      <c r="Z32"/>
      <c r="AA32"/>
      <c r="AB32"/>
      <c r="AC32"/>
      <c r="AD32"/>
      <c r="AE32"/>
      <c r="AF32"/>
      <c r="AG32"/>
    </row>
    <row r="33" spans="1:33">
      <c r="A33" s="93"/>
      <c r="B33" s="114"/>
      <c r="C33" s="115"/>
      <c r="D33" s="115"/>
      <c r="E33" s="118"/>
      <c r="F33" s="119"/>
      <c r="G33" s="119"/>
      <c r="H33" s="119"/>
      <c r="I33" s="118"/>
      <c r="K33" s="165"/>
      <c r="L33" s="119"/>
      <c r="M33" s="119"/>
      <c r="N33" s="163"/>
      <c r="O33" s="163"/>
      <c r="P33" s="163"/>
      <c r="Q33" s="9" t="str">
        <f>IFERROR(VLOOKUP($F$4,不良项目!D$5:E$8,2,FALSE)*VLOOKUP(RIGHT(D33,2),不良项目!D$11:E$37,2,FALSE),"")</f>
        <v/>
      </c>
      <c r="T33"/>
      <c r="U33"/>
      <c r="V33"/>
      <c r="W33"/>
      <c r="X33"/>
      <c r="Y33"/>
      <c r="Z33"/>
      <c r="AA33"/>
      <c r="AB33"/>
      <c r="AC33"/>
      <c r="AD33"/>
      <c r="AE33"/>
      <c r="AF33"/>
      <c r="AG33"/>
    </row>
    <row r="34" spans="1:33">
      <c r="A34" s="93"/>
      <c r="B34" s="114"/>
      <c r="C34" s="115"/>
      <c r="D34" s="115"/>
      <c r="E34" s="118"/>
      <c r="F34" s="119"/>
      <c r="G34" s="119"/>
      <c r="H34" s="119"/>
      <c r="I34" s="118"/>
      <c r="J34" s="119"/>
      <c r="K34" s="165"/>
      <c r="L34" s="119"/>
      <c r="M34" s="119"/>
      <c r="N34" s="163"/>
      <c r="O34" s="163"/>
      <c r="P34" s="163"/>
      <c r="Q34" s="9" t="str">
        <f>IFERROR(VLOOKUP($F$4,不良项目!D$5:E$8,2,FALSE)*VLOOKUP(RIGHT(D34,2),不良项目!D$11:E$37,2,FALSE),"")</f>
        <v/>
      </c>
      <c r="T34"/>
      <c r="U34"/>
      <c r="V34"/>
      <c r="W34"/>
      <c r="X34"/>
      <c r="Y34"/>
      <c r="Z34"/>
      <c r="AA34"/>
      <c r="AB34"/>
      <c r="AC34"/>
      <c r="AD34"/>
      <c r="AE34"/>
      <c r="AF34"/>
      <c r="AG34"/>
    </row>
    <row r="35" spans="1:33">
      <c r="A35" s="93"/>
      <c r="B35" s="120"/>
      <c r="C35" s="121"/>
      <c r="D35" s="121"/>
      <c r="E35" s="122"/>
      <c r="F35" s="123"/>
      <c r="G35" s="123"/>
      <c r="H35" s="123"/>
      <c r="I35" s="122"/>
      <c r="J35" s="123"/>
      <c r="K35" s="166"/>
      <c r="L35" s="123"/>
      <c r="M35" s="123"/>
      <c r="N35" s="167"/>
      <c r="O35" s="167"/>
      <c r="P35" s="167"/>
      <c r="Q35" s="9" t="str">
        <f>IFERROR(VLOOKUP($F$4,不良项目!D$5:E$8,2,FALSE)*VLOOKUP(RIGHT(D35,2),不良项目!D$11:E$37,2,FALSE),"")</f>
        <v/>
      </c>
      <c r="T35"/>
      <c r="U35"/>
      <c r="V35"/>
      <c r="W35"/>
      <c r="X35"/>
      <c r="Y35"/>
      <c r="Z35"/>
      <c r="AA35"/>
      <c r="AB35"/>
      <c r="AC35"/>
      <c r="AD35"/>
      <c r="AE35"/>
      <c r="AF35"/>
      <c r="AG35"/>
    </row>
    <row r="36" spans="1:33">
      <c r="A36" s="93"/>
      <c r="B36" s="114">
        <v>2</v>
      </c>
      <c r="C36" s="115" t="s">
        <v>8</v>
      </c>
      <c r="D36" s="115" t="s">
        <v>59</v>
      </c>
      <c r="E36" s="249" t="s">
        <v>60</v>
      </c>
      <c r="F36" s="250"/>
      <c r="G36" s="250"/>
      <c r="H36" s="250"/>
      <c r="I36" s="259" t="s">
        <v>61</v>
      </c>
      <c r="J36" s="260"/>
      <c r="K36" s="260"/>
      <c r="L36" s="260"/>
      <c r="M36" s="260"/>
      <c r="N36" s="163" t="s">
        <v>57</v>
      </c>
      <c r="O36" s="163" t="s">
        <v>58</v>
      </c>
      <c r="P36" s="163"/>
      <c r="Q36" s="9">
        <f>IFERROR(VLOOKUP($F$4,不良项目!D$5:E$8,2,FALSE)*VLOOKUP(RIGHT(D36,2),不良项目!D$11:E$37,2,FALSE),"")</f>
        <v>5</v>
      </c>
      <c r="T36" s="174"/>
      <c r="U36"/>
      <c r="V36"/>
      <c r="W36"/>
      <c r="X36"/>
      <c r="Y36"/>
      <c r="Z36"/>
      <c r="AA36"/>
      <c r="AB36"/>
      <c r="AC36"/>
      <c r="AD36"/>
      <c r="AE36"/>
      <c r="AF36"/>
      <c r="AG36"/>
    </row>
    <row r="37" spans="1:33">
      <c r="A37" s="93"/>
      <c r="B37" s="114"/>
      <c r="C37" s="115"/>
      <c r="D37" s="115"/>
      <c r="E37" s="249"/>
      <c r="F37" s="250"/>
      <c r="G37" s="250"/>
      <c r="H37" s="250"/>
      <c r="I37" s="259"/>
      <c r="J37" s="260"/>
      <c r="K37" s="260"/>
      <c r="L37" s="260"/>
      <c r="M37" s="260"/>
      <c r="N37" s="163"/>
      <c r="O37" s="163"/>
      <c r="P37" s="163"/>
      <c r="Q37" s="9" t="str">
        <f>IFERROR(VLOOKUP($F$4,不良项目!D$5:E$8,2,FALSE)*VLOOKUP(RIGHT(D37,2),不良项目!D$11:E$37,2,FALSE),"")</f>
        <v/>
      </c>
      <c r="T37"/>
      <c r="U37"/>
      <c r="V37"/>
      <c r="W37"/>
      <c r="X37"/>
      <c r="Y37"/>
      <c r="Z37" s="174"/>
      <c r="AA37"/>
      <c r="AB37"/>
      <c r="AC37"/>
      <c r="AD37"/>
      <c r="AE37"/>
      <c r="AF37"/>
      <c r="AG37"/>
    </row>
    <row r="38" spans="1:33">
      <c r="A38" s="93"/>
      <c r="B38" s="114"/>
      <c r="C38" s="115"/>
      <c r="D38" s="115"/>
      <c r="E38" s="249"/>
      <c r="F38" s="250"/>
      <c r="G38" s="250"/>
      <c r="H38" s="250"/>
      <c r="I38" s="259"/>
      <c r="J38" s="260"/>
      <c r="K38" s="260"/>
      <c r="L38" s="260"/>
      <c r="M38" s="260"/>
      <c r="N38" s="163"/>
      <c r="O38" s="163"/>
      <c r="P38" s="163"/>
      <c r="Q38" s="9" t="str">
        <f>IFERROR(VLOOKUP($F$4,不良项目!D$5:E$8,2,FALSE)*VLOOKUP(RIGHT(D38,2),不良项目!D$11:E$37,2,FALSE),"")</f>
        <v/>
      </c>
      <c r="T38"/>
      <c r="U38"/>
      <c r="V38"/>
      <c r="W38"/>
      <c r="X38"/>
      <c r="Y38"/>
      <c r="Z38"/>
      <c r="AA38"/>
      <c r="AB38"/>
      <c r="AC38"/>
      <c r="AD38"/>
      <c r="AE38"/>
      <c r="AF38"/>
      <c r="AG38"/>
    </row>
    <row r="39" spans="1:33">
      <c r="A39" s="93"/>
      <c r="B39" s="114"/>
      <c r="C39" s="115"/>
      <c r="D39" s="115"/>
      <c r="E39" s="118"/>
      <c r="F39" s="119"/>
      <c r="G39" s="119"/>
      <c r="H39" s="119"/>
      <c r="I39" s="118"/>
      <c r="J39" s="119"/>
      <c r="K39" s="119"/>
      <c r="L39" s="119"/>
      <c r="M39" s="119"/>
      <c r="N39" s="163"/>
      <c r="O39" s="163"/>
      <c r="P39" s="163"/>
      <c r="Q39" s="9" t="str">
        <f>IFERROR(VLOOKUP($F$4,不良项目!D$5:E$8,2,FALSE)*VLOOKUP(RIGHT(D39,2),不良项目!D$11:E$37,2,FALSE),"")</f>
        <v/>
      </c>
      <c r="T39"/>
      <c r="U39"/>
      <c r="V39"/>
      <c r="W39"/>
      <c r="X39"/>
      <c r="Y39"/>
      <c r="Z39"/>
      <c r="AA39"/>
      <c r="AB39"/>
      <c r="AC39"/>
      <c r="AD39"/>
      <c r="AE39"/>
      <c r="AF39"/>
      <c r="AG39"/>
    </row>
    <row r="40" spans="1:33">
      <c r="A40" s="93"/>
      <c r="B40" s="114"/>
      <c r="C40" s="115"/>
      <c r="D40" s="115"/>
      <c r="E40" s="118"/>
      <c r="F40" s="119"/>
      <c r="G40" s="119"/>
      <c r="H40" s="119"/>
      <c r="I40" s="164"/>
      <c r="J40" s="119"/>
      <c r="K40" s="119"/>
      <c r="L40" s="119"/>
      <c r="M40" s="119"/>
      <c r="N40" s="163"/>
      <c r="O40" s="163"/>
      <c r="P40" s="163"/>
      <c r="Q40" s="9" t="str">
        <f>IFERROR(VLOOKUP($F$4,不良项目!D$5:E$8,2,FALSE)*VLOOKUP(RIGHT(D40,2),不良项目!D$11:E$37,2,FALSE),"")</f>
        <v/>
      </c>
      <c r="T40"/>
      <c r="U40"/>
      <c r="V40"/>
      <c r="W40"/>
      <c r="X40"/>
      <c r="Y40"/>
      <c r="Z40"/>
      <c r="AA40"/>
      <c r="AB40"/>
      <c r="AC40"/>
      <c r="AD40"/>
      <c r="AE40"/>
      <c r="AF40"/>
      <c r="AG40"/>
    </row>
    <row r="41" spans="1:33">
      <c r="A41" s="93"/>
      <c r="B41" s="114"/>
      <c r="C41" s="115"/>
      <c r="D41" s="115"/>
      <c r="E41" s="118"/>
      <c r="F41" s="119"/>
      <c r="G41" s="119"/>
      <c r="H41" s="119"/>
      <c r="I41" s="118"/>
      <c r="J41" s="119"/>
      <c r="K41" s="119"/>
      <c r="L41" s="119"/>
      <c r="M41" s="119"/>
      <c r="N41" s="163"/>
      <c r="O41" s="163"/>
      <c r="P41" s="163"/>
      <c r="Q41" s="9" t="str">
        <f>IFERROR(VLOOKUP($F$4,不良项目!D$5:E$8,2,FALSE)*VLOOKUP(RIGHT(D41,2),不良项目!D$11:E$37,2,FALSE),"")</f>
        <v/>
      </c>
      <c r="T41"/>
      <c r="U41"/>
      <c r="V41"/>
      <c r="W41"/>
      <c r="X41"/>
      <c r="Y41"/>
      <c r="Z41"/>
      <c r="AA41"/>
      <c r="AB41"/>
      <c r="AC41"/>
      <c r="AD41"/>
      <c r="AE41"/>
      <c r="AF41"/>
      <c r="AG41"/>
    </row>
    <row r="42" spans="1:33">
      <c r="A42" s="93"/>
      <c r="B42" s="114"/>
      <c r="C42" s="115"/>
      <c r="D42" s="115"/>
      <c r="E42" s="118"/>
      <c r="F42" s="119"/>
      <c r="G42" s="119"/>
      <c r="H42" s="119"/>
      <c r="I42" s="118"/>
      <c r="J42" s="119"/>
      <c r="K42" s="119"/>
      <c r="L42" s="119"/>
      <c r="M42" s="119"/>
      <c r="N42" s="163"/>
      <c r="O42" s="163"/>
      <c r="P42" s="163"/>
      <c r="Q42" s="9" t="str">
        <f>IFERROR(VLOOKUP($F$4,不良项目!D$5:E$8,2,FALSE)*VLOOKUP(RIGHT(D42,2),不良项目!D$11:E$37,2,FALSE),"")</f>
        <v/>
      </c>
      <c r="T42"/>
      <c r="U42"/>
      <c r="V42"/>
      <c r="W42"/>
      <c r="X42"/>
      <c r="Y42"/>
      <c r="Z42"/>
      <c r="AA42"/>
      <c r="AB42"/>
      <c r="AC42"/>
      <c r="AD42"/>
      <c r="AE42"/>
      <c r="AF42"/>
      <c r="AG42"/>
    </row>
    <row r="43" spans="1:33">
      <c r="A43" s="93"/>
      <c r="B43" s="114"/>
      <c r="C43" s="115"/>
      <c r="D43" s="115"/>
      <c r="E43" s="118"/>
      <c r="F43" s="119"/>
      <c r="G43" s="119"/>
      <c r="H43" s="119"/>
      <c r="I43" s="118"/>
      <c r="J43" s="119"/>
      <c r="K43" s="119"/>
      <c r="L43" s="119"/>
      <c r="M43" s="119"/>
      <c r="N43" s="163"/>
      <c r="O43" s="163"/>
      <c r="P43" s="163"/>
      <c r="Q43" s="9" t="str">
        <f>IFERROR(VLOOKUP($F$4,不良项目!D$5:E$8,2,FALSE)*VLOOKUP(RIGHT(D43,2),不良项目!D$11:E$37,2,FALSE),"")</f>
        <v/>
      </c>
      <c r="T43"/>
      <c r="U43"/>
      <c r="V43"/>
      <c r="W43"/>
      <c r="X43"/>
      <c r="Y43"/>
      <c r="Z43"/>
      <c r="AA43"/>
      <c r="AB43"/>
      <c r="AC43"/>
      <c r="AD43"/>
      <c r="AE43"/>
      <c r="AF43"/>
      <c r="AG43"/>
    </row>
    <row r="44" spans="1:33">
      <c r="A44" s="93"/>
      <c r="B44" s="114"/>
      <c r="C44" s="115"/>
      <c r="D44" s="115"/>
      <c r="E44" s="118"/>
      <c r="F44" s="119"/>
      <c r="G44" s="119"/>
      <c r="H44" s="119"/>
      <c r="I44" s="118"/>
      <c r="J44" s="119"/>
      <c r="K44" s="119"/>
      <c r="L44" s="119"/>
      <c r="M44" s="119"/>
      <c r="N44" s="163"/>
      <c r="O44" s="163"/>
      <c r="P44" s="163"/>
      <c r="Q44" s="9" t="str">
        <f>IFERROR(VLOOKUP($F$4,不良项目!D$5:E$8,2,FALSE)*VLOOKUP(RIGHT(D44,2),不良项目!D$11:E$37,2,FALSE),"")</f>
        <v/>
      </c>
      <c r="T44"/>
      <c r="U44"/>
      <c r="V44"/>
      <c r="W44"/>
      <c r="X44"/>
      <c r="Y44"/>
      <c r="Z44"/>
      <c r="AA44"/>
      <c r="AB44"/>
      <c r="AC44"/>
      <c r="AD44"/>
      <c r="AE44"/>
      <c r="AF44"/>
      <c r="AG44"/>
    </row>
    <row r="45" spans="1:33">
      <c r="A45" s="93"/>
      <c r="B45" s="114"/>
      <c r="C45" s="115"/>
      <c r="D45" s="115"/>
      <c r="E45" s="118"/>
      <c r="F45" s="119"/>
      <c r="G45" s="119"/>
      <c r="H45" s="119"/>
      <c r="I45" s="118"/>
      <c r="J45" s="119"/>
      <c r="K45" s="119"/>
      <c r="L45" s="119"/>
      <c r="M45" s="119"/>
      <c r="N45" s="163"/>
      <c r="O45" s="163"/>
      <c r="P45" s="163"/>
      <c r="Q45" s="9" t="str">
        <f>IFERROR(VLOOKUP($F$4,不良项目!D$5:E$8,2,FALSE)*VLOOKUP(RIGHT(D45,2),不良项目!D$11:E$37,2,FALSE),"")</f>
        <v/>
      </c>
      <c r="T45"/>
      <c r="U45"/>
      <c r="V45"/>
      <c r="W45"/>
      <c r="X45"/>
      <c r="Y45"/>
      <c r="Z45"/>
      <c r="AA45"/>
      <c r="AB45"/>
      <c r="AC45"/>
      <c r="AD45"/>
      <c r="AE45"/>
      <c r="AF45"/>
      <c r="AG45"/>
    </row>
    <row r="46" spans="1:33">
      <c r="A46" s="93"/>
      <c r="B46" s="114"/>
      <c r="C46" s="115"/>
      <c r="D46" s="115"/>
      <c r="E46" s="118"/>
      <c r="F46" s="119"/>
      <c r="G46" s="119"/>
      <c r="H46" s="119"/>
      <c r="I46" s="118"/>
      <c r="J46" s="119"/>
      <c r="K46" s="119"/>
      <c r="L46" s="119"/>
      <c r="M46" s="119"/>
      <c r="N46" s="163"/>
      <c r="O46" s="163"/>
      <c r="P46" s="163"/>
      <c r="Q46" s="9" t="str">
        <f>IFERROR(VLOOKUP($F$4,不良项目!D$5:E$8,2,FALSE)*VLOOKUP(RIGHT(D46,2),不良项目!D$11:E$37,2,FALSE),"")</f>
        <v/>
      </c>
      <c r="T46"/>
      <c r="U46"/>
      <c r="V46"/>
      <c r="W46"/>
      <c r="X46"/>
      <c r="Y46"/>
      <c r="Z46"/>
      <c r="AA46"/>
      <c r="AB46"/>
      <c r="AC46"/>
      <c r="AD46"/>
      <c r="AE46"/>
      <c r="AF46"/>
      <c r="AG46"/>
    </row>
    <row r="47" spans="1:33">
      <c r="A47" s="93"/>
      <c r="B47" s="114"/>
      <c r="C47" s="115"/>
      <c r="D47" s="115"/>
      <c r="E47" s="118"/>
      <c r="F47" s="119"/>
      <c r="G47" s="119"/>
      <c r="H47" s="119"/>
      <c r="I47" s="118"/>
      <c r="K47" s="165"/>
      <c r="L47" s="119"/>
      <c r="M47" s="119"/>
      <c r="N47" s="163"/>
      <c r="O47" s="163"/>
      <c r="P47" s="163"/>
      <c r="Q47" s="9" t="str">
        <f>IFERROR(VLOOKUP($F$4,不良项目!D$5:E$8,2,FALSE)*VLOOKUP(RIGHT(D47,2),不良项目!D$11:E$37,2,FALSE),"")</f>
        <v/>
      </c>
      <c r="T47"/>
      <c r="U47"/>
      <c r="V47"/>
      <c r="W47"/>
      <c r="X47"/>
      <c r="Y47"/>
      <c r="Z47"/>
      <c r="AA47"/>
      <c r="AB47"/>
      <c r="AC47"/>
      <c r="AD47"/>
      <c r="AE47"/>
      <c r="AF47"/>
      <c r="AG47"/>
    </row>
    <row r="48" spans="1:33">
      <c r="A48" s="93"/>
      <c r="B48" s="114"/>
      <c r="C48" s="115"/>
      <c r="D48" s="115"/>
      <c r="E48" s="118"/>
      <c r="F48" s="119"/>
      <c r="G48" s="119"/>
      <c r="H48" s="119"/>
      <c r="I48" s="118"/>
      <c r="J48" s="119"/>
      <c r="K48" s="165"/>
      <c r="L48" s="119"/>
      <c r="M48" s="119"/>
      <c r="N48" s="163"/>
      <c r="O48" s="163"/>
      <c r="P48" s="163"/>
      <c r="Q48" s="9" t="str">
        <f>IFERROR(VLOOKUP($F$4,不良项目!D$5:E$8,2,FALSE)*VLOOKUP(RIGHT(D48,2),不良项目!D$11:E$37,2,FALSE),"")</f>
        <v/>
      </c>
      <c r="T48"/>
      <c r="U48"/>
      <c r="V48"/>
      <c r="W48"/>
      <c r="X48"/>
      <c r="Y48"/>
      <c r="Z48"/>
      <c r="AA48"/>
      <c r="AB48"/>
      <c r="AC48"/>
      <c r="AD48"/>
      <c r="AE48"/>
      <c r="AF48"/>
      <c r="AG48"/>
    </row>
    <row r="49" spans="1:37">
      <c r="A49" s="93"/>
      <c r="B49" s="114"/>
      <c r="C49" s="115"/>
      <c r="D49" s="115"/>
      <c r="E49" s="118"/>
      <c r="F49" s="119"/>
      <c r="G49" s="119"/>
      <c r="H49" s="119"/>
      <c r="I49" s="118"/>
      <c r="J49" s="119"/>
      <c r="K49" s="165"/>
      <c r="L49" s="119"/>
      <c r="M49" s="119"/>
      <c r="N49" s="163"/>
      <c r="O49" s="163"/>
      <c r="P49" s="163"/>
      <c r="Q49" s="9" t="str">
        <f>IFERROR(VLOOKUP($F$4,不良项目!D$5:E$8,2,FALSE)*VLOOKUP(RIGHT(D49,2),不良项目!D$11:E$37,2,FALSE),"")</f>
        <v/>
      </c>
      <c r="T49"/>
      <c r="U49"/>
      <c r="V49"/>
      <c r="W49"/>
      <c r="X49"/>
      <c r="Y49"/>
      <c r="Z49"/>
      <c r="AA49"/>
      <c r="AB49"/>
      <c r="AC49"/>
      <c r="AD49"/>
      <c r="AE49"/>
      <c r="AF49"/>
      <c r="AG49"/>
    </row>
    <row r="50" spans="1:37">
      <c r="A50" s="93"/>
      <c r="B50" s="114"/>
      <c r="C50" s="115"/>
      <c r="D50" s="115"/>
      <c r="E50" s="118"/>
      <c r="F50" s="119"/>
      <c r="G50" s="119"/>
      <c r="H50" s="119"/>
      <c r="I50" s="118"/>
      <c r="J50" s="119"/>
      <c r="K50" s="165"/>
      <c r="L50" s="168"/>
      <c r="M50" s="119"/>
      <c r="N50" s="163"/>
      <c r="O50" s="163"/>
      <c r="P50" s="163"/>
      <c r="Q50" s="9" t="str">
        <f>IFERROR(VLOOKUP($F$4,不良项目!D$5:E$8,2,FALSE)*VLOOKUP(RIGHT(D50,2),不良项目!D$11:E$37,2,FALSE),"")</f>
        <v/>
      </c>
      <c r="T50"/>
      <c r="U50"/>
      <c r="V50"/>
      <c r="W50"/>
      <c r="X50"/>
      <c r="Y50"/>
      <c r="Z50"/>
      <c r="AA50"/>
      <c r="AB50"/>
      <c r="AC50"/>
      <c r="AD50"/>
      <c r="AE50"/>
      <c r="AF50"/>
      <c r="AG50"/>
    </row>
    <row r="51" spans="1:37">
      <c r="A51" s="93"/>
      <c r="B51" s="120"/>
      <c r="C51" s="121"/>
      <c r="D51" s="121"/>
      <c r="E51" s="122"/>
      <c r="F51" s="123"/>
      <c r="G51" s="123"/>
      <c r="H51" s="123"/>
      <c r="I51" s="122"/>
      <c r="J51" s="123"/>
      <c r="K51" s="166"/>
      <c r="L51" s="169"/>
      <c r="M51" s="123"/>
      <c r="N51" s="167"/>
      <c r="O51" s="167"/>
      <c r="P51" s="167"/>
      <c r="Q51" s="9" t="str">
        <f>IFERROR(VLOOKUP($F$4,不良项目!D$5:E$8,2,FALSE)*VLOOKUP(RIGHT(D51,2),不良项目!D$11:E$37,2,FALSE),"")</f>
        <v/>
      </c>
      <c r="T51"/>
      <c r="U51"/>
      <c r="V51"/>
      <c r="W51"/>
      <c r="X51"/>
      <c r="Y51"/>
      <c r="Z51"/>
      <c r="AA51"/>
      <c r="AB51"/>
      <c r="AC51"/>
      <c r="AD51"/>
      <c r="AE51"/>
      <c r="AF51"/>
      <c r="AG51"/>
    </row>
    <row r="52" spans="1:37">
      <c r="A52" s="93"/>
      <c r="B52" s="114">
        <v>3</v>
      </c>
      <c r="C52" s="115" t="s">
        <v>6</v>
      </c>
      <c r="D52" s="115" t="s">
        <v>62</v>
      </c>
      <c r="E52" s="249" t="s">
        <v>63</v>
      </c>
      <c r="F52" s="250"/>
      <c r="G52" s="250"/>
      <c r="H52" s="250"/>
      <c r="I52" s="259" t="s">
        <v>64</v>
      </c>
      <c r="J52" s="260"/>
      <c r="K52" s="260"/>
      <c r="L52" s="260"/>
      <c r="M52" s="260"/>
      <c r="N52" s="163" t="s">
        <v>65</v>
      </c>
      <c r="O52" s="163"/>
      <c r="P52" s="163"/>
      <c r="Q52" s="9">
        <f>IFERROR(VLOOKUP($F$4,不良项目!D$5:E$8,2,FALSE)*VLOOKUP(RIGHT(D52,2),不良项目!D$11:E$37,2,FALSE),"")</f>
        <v>5</v>
      </c>
      <c r="T52"/>
      <c r="U52"/>
      <c r="V52"/>
      <c r="W52"/>
      <c r="X52"/>
      <c r="Y52"/>
      <c r="Z52"/>
      <c r="AA52"/>
      <c r="AB52"/>
      <c r="AC52"/>
      <c r="AD52"/>
      <c r="AE52"/>
      <c r="AF52"/>
      <c r="AG52"/>
    </row>
    <row r="53" spans="1:37">
      <c r="A53" s="93"/>
      <c r="B53" s="114"/>
      <c r="C53" s="115"/>
      <c r="D53" s="115"/>
      <c r="E53" s="249"/>
      <c r="F53" s="250"/>
      <c r="G53" s="250"/>
      <c r="H53" s="250"/>
      <c r="I53" s="259"/>
      <c r="J53" s="260"/>
      <c r="K53" s="260"/>
      <c r="L53" s="260"/>
      <c r="M53" s="260"/>
      <c r="N53" s="163"/>
      <c r="O53" s="163"/>
      <c r="P53" s="163"/>
      <c r="Q53" s="9" t="str">
        <f>IFERROR(VLOOKUP($F$4,不良项目!D$5:E$8,2,FALSE)*VLOOKUP(RIGHT(D53,2),不良项目!D$11:E$37,2,FALSE),"")</f>
        <v/>
      </c>
      <c r="T53"/>
      <c r="U53"/>
      <c r="V53"/>
      <c r="W53"/>
      <c r="X53"/>
      <c r="Y53"/>
      <c r="Z53"/>
      <c r="AA53"/>
      <c r="AB53"/>
      <c r="AC53"/>
      <c r="AD53"/>
      <c r="AE53"/>
      <c r="AF53"/>
      <c r="AG53"/>
    </row>
    <row r="54" spans="1:37">
      <c r="A54" s="93"/>
      <c r="B54" s="114"/>
      <c r="C54" s="115"/>
      <c r="D54" s="115"/>
      <c r="E54" s="249"/>
      <c r="F54" s="250"/>
      <c r="G54" s="250"/>
      <c r="H54" s="250"/>
      <c r="I54" s="259"/>
      <c r="J54" s="260"/>
      <c r="K54" s="260"/>
      <c r="L54" s="260"/>
      <c r="M54" s="260"/>
      <c r="N54" s="163"/>
      <c r="O54" s="163"/>
      <c r="P54" s="163"/>
      <c r="Q54" s="9" t="str">
        <f>IFERROR(VLOOKUP($F$4,不良项目!D$5:E$8,2,FALSE)*VLOOKUP(RIGHT(D54,2),不良项目!D$11:E$37,2,FALSE),"")</f>
        <v/>
      </c>
      <c r="T54" s="174"/>
      <c r="U54"/>
      <c r="V54"/>
      <c r="W54"/>
      <c r="X54"/>
      <c r="Y54"/>
      <c r="Z54" s="174"/>
      <c r="AA54"/>
      <c r="AB54"/>
      <c r="AC54"/>
      <c r="AD54"/>
      <c r="AE54"/>
      <c r="AF54"/>
      <c r="AG54" s="174"/>
      <c r="AH54"/>
      <c r="AI54"/>
      <c r="AJ54"/>
      <c r="AK54"/>
    </row>
    <row r="55" spans="1:37">
      <c r="A55" s="93"/>
      <c r="B55" s="114"/>
      <c r="C55" s="115"/>
      <c r="D55" s="115"/>
      <c r="E55" s="118"/>
      <c r="F55" s="119"/>
      <c r="G55" s="119"/>
      <c r="H55" s="119"/>
      <c r="I55" s="118"/>
      <c r="J55" s="119"/>
      <c r="K55" s="165"/>
      <c r="L55" s="168"/>
      <c r="M55" s="119"/>
      <c r="N55" s="163"/>
      <c r="O55" s="163"/>
      <c r="P55" s="163"/>
      <c r="Q55" s="9" t="str">
        <f>IFERROR(VLOOKUP($F$4,不良项目!D$5:E$8,2,FALSE)*VLOOKUP(RIGHT(D55,2),不良项目!D$11:E$37,2,FALSE),"")</f>
        <v/>
      </c>
      <c r="T55"/>
      <c r="U55"/>
      <c r="V55"/>
      <c r="W55"/>
      <c r="X55"/>
      <c r="Y55"/>
      <c r="Z55"/>
      <c r="AA55"/>
      <c r="AB55"/>
      <c r="AC55"/>
      <c r="AD55"/>
      <c r="AE55"/>
      <c r="AF55"/>
      <c r="AG55"/>
      <c r="AH55"/>
      <c r="AI55"/>
      <c r="AJ55"/>
      <c r="AK55"/>
    </row>
    <row r="56" spans="1:37">
      <c r="A56" s="93"/>
      <c r="B56" s="114"/>
      <c r="C56" s="115"/>
      <c r="D56" s="115"/>
      <c r="E56" s="118"/>
      <c r="F56" s="119"/>
      <c r="G56" s="119"/>
      <c r="H56" s="119"/>
      <c r="I56" s="118"/>
      <c r="J56" s="119"/>
      <c r="K56" s="165"/>
      <c r="L56" s="168"/>
      <c r="M56" s="119"/>
      <c r="N56" s="163"/>
      <c r="O56" s="163"/>
      <c r="P56" s="163"/>
      <c r="Q56" s="9" t="str">
        <f>IFERROR(VLOOKUP($F$4,不良项目!D$5:E$8,2,FALSE)*VLOOKUP(RIGHT(D56,2),不良项目!D$11:E$37,2,FALSE),"")</f>
        <v/>
      </c>
      <c r="T56"/>
      <c r="U56"/>
      <c r="V56"/>
      <c r="W56"/>
      <c r="X56"/>
      <c r="Y56"/>
      <c r="Z56"/>
      <c r="AA56"/>
      <c r="AB56"/>
      <c r="AC56"/>
      <c r="AD56"/>
      <c r="AE56"/>
      <c r="AF56"/>
      <c r="AG56"/>
      <c r="AH56"/>
      <c r="AI56"/>
      <c r="AJ56"/>
      <c r="AK56"/>
    </row>
    <row r="57" spans="1:37">
      <c r="A57" s="93"/>
      <c r="B57" s="114"/>
      <c r="C57" s="115"/>
      <c r="D57" s="115"/>
      <c r="E57" s="118"/>
      <c r="F57" s="119"/>
      <c r="G57" s="119"/>
      <c r="H57" s="119"/>
      <c r="I57" s="118"/>
      <c r="J57" s="119"/>
      <c r="K57" s="165"/>
      <c r="L57" s="168"/>
      <c r="M57" s="119"/>
      <c r="N57" s="163"/>
      <c r="O57" s="163"/>
      <c r="P57" s="163"/>
      <c r="T57"/>
      <c r="U57"/>
      <c r="V57"/>
      <c r="W57"/>
      <c r="X57"/>
      <c r="Y57"/>
      <c r="Z57"/>
      <c r="AA57"/>
      <c r="AB57"/>
      <c r="AC57"/>
      <c r="AD57"/>
      <c r="AE57"/>
      <c r="AF57"/>
      <c r="AG57"/>
      <c r="AH57"/>
      <c r="AI57"/>
      <c r="AJ57"/>
      <c r="AK57"/>
    </row>
    <row r="58" spans="1:37">
      <c r="A58" s="93"/>
      <c r="B58" s="114"/>
      <c r="C58" s="115"/>
      <c r="D58" s="115"/>
      <c r="E58" s="118"/>
      <c r="F58" s="119"/>
      <c r="G58" s="119"/>
      <c r="H58" s="119"/>
      <c r="I58" s="118"/>
      <c r="J58" s="119"/>
      <c r="K58" s="165"/>
      <c r="L58" s="168"/>
      <c r="M58" s="119"/>
      <c r="N58" s="163"/>
      <c r="O58" s="163"/>
      <c r="P58" s="163"/>
      <c r="T58"/>
      <c r="U58"/>
      <c r="V58"/>
      <c r="W58"/>
      <c r="X58"/>
      <c r="Y58"/>
      <c r="Z58"/>
      <c r="AA58"/>
      <c r="AB58"/>
      <c r="AC58"/>
      <c r="AD58"/>
      <c r="AE58"/>
      <c r="AF58"/>
      <c r="AG58"/>
      <c r="AH58"/>
      <c r="AI58"/>
      <c r="AJ58"/>
      <c r="AK58"/>
    </row>
    <row r="59" spans="1:37">
      <c r="A59" s="93"/>
      <c r="B59" s="114"/>
      <c r="C59" s="115"/>
      <c r="D59" s="115"/>
      <c r="E59" s="118"/>
      <c r="F59" s="119"/>
      <c r="G59" s="119"/>
      <c r="H59" s="119"/>
      <c r="I59" s="118"/>
      <c r="J59" s="119"/>
      <c r="K59" s="165"/>
      <c r="L59" s="168"/>
      <c r="M59" s="119"/>
      <c r="N59" s="163"/>
      <c r="O59" s="163"/>
      <c r="P59" s="163"/>
      <c r="T59"/>
      <c r="U59"/>
      <c r="V59"/>
      <c r="W59"/>
      <c r="X59"/>
      <c r="Y59"/>
      <c r="Z59"/>
      <c r="AA59"/>
      <c r="AB59"/>
      <c r="AC59"/>
      <c r="AD59"/>
      <c r="AE59"/>
      <c r="AF59"/>
      <c r="AG59"/>
      <c r="AH59"/>
      <c r="AI59"/>
      <c r="AJ59"/>
      <c r="AK59"/>
    </row>
    <row r="60" spans="1:37">
      <c r="A60" s="93"/>
      <c r="B60" s="114"/>
      <c r="C60" s="115"/>
      <c r="D60" s="115"/>
      <c r="E60" s="118"/>
      <c r="F60" s="119"/>
      <c r="G60" s="119"/>
      <c r="H60" s="119"/>
      <c r="I60" s="118"/>
      <c r="J60" s="119"/>
      <c r="K60" s="165"/>
      <c r="L60" s="168"/>
      <c r="M60" s="119"/>
      <c r="N60" s="163"/>
      <c r="O60" s="163"/>
      <c r="P60" s="163"/>
      <c r="Q60" s="9" t="str">
        <f>IFERROR(VLOOKUP($F$4,不良项目!D$5:E$8,2,FALSE)*VLOOKUP(RIGHT(D60,2),不良项目!D$11:E$37,2,FALSE),"")</f>
        <v/>
      </c>
      <c r="T60"/>
      <c r="U60"/>
      <c r="V60"/>
      <c r="W60"/>
      <c r="X60"/>
      <c r="Y60"/>
      <c r="Z60"/>
      <c r="AA60"/>
      <c r="AB60"/>
      <c r="AC60"/>
      <c r="AD60"/>
      <c r="AE60"/>
      <c r="AF60"/>
      <c r="AG60"/>
      <c r="AH60"/>
      <c r="AI60"/>
      <c r="AJ60"/>
      <c r="AK60"/>
    </row>
    <row r="61" spans="1:37">
      <c r="A61" s="93"/>
      <c r="B61" s="114"/>
      <c r="C61" s="115"/>
      <c r="D61" s="115"/>
      <c r="E61" s="118"/>
      <c r="F61" s="119"/>
      <c r="G61" s="119"/>
      <c r="H61" s="119"/>
      <c r="I61" s="118"/>
      <c r="J61" s="119"/>
      <c r="K61" s="165"/>
      <c r="L61" s="168"/>
      <c r="M61" s="119"/>
      <c r="N61" s="163"/>
      <c r="O61" s="163"/>
      <c r="P61" s="163"/>
      <c r="Q61" s="9" t="str">
        <f>IFERROR(VLOOKUP($F$4,不良项目!D$5:E$8,2,FALSE)*VLOOKUP(RIGHT(D61,2),不良项目!D$11:E$37,2,FALSE),"")</f>
        <v/>
      </c>
      <c r="T61"/>
      <c r="U61"/>
      <c r="V61"/>
      <c r="W61"/>
      <c r="X61"/>
      <c r="Y61"/>
      <c r="Z61"/>
      <c r="AA61"/>
      <c r="AB61"/>
      <c r="AC61"/>
      <c r="AD61"/>
      <c r="AE61"/>
      <c r="AF61"/>
      <c r="AG61"/>
      <c r="AH61"/>
      <c r="AI61"/>
      <c r="AJ61"/>
      <c r="AK61"/>
    </row>
    <row r="62" spans="1:37">
      <c r="A62" s="93"/>
      <c r="B62" s="114"/>
      <c r="C62" s="115"/>
      <c r="D62" s="115"/>
      <c r="E62" s="118"/>
      <c r="F62" s="119"/>
      <c r="G62" s="119"/>
      <c r="H62" s="119"/>
      <c r="I62" s="118"/>
      <c r="J62" s="119"/>
      <c r="K62" s="119"/>
      <c r="L62" s="119"/>
      <c r="M62" s="119"/>
      <c r="N62" s="163"/>
      <c r="O62" s="163"/>
      <c r="P62" s="163"/>
      <c r="Q62" s="9" t="str">
        <f>IFERROR(VLOOKUP($F$4,不良项目!D$5:E$8,2,FALSE)*VLOOKUP(RIGHT(D62,2),不良项目!D$11:E$37,2,FALSE),"")</f>
        <v/>
      </c>
      <c r="T62"/>
      <c r="U62"/>
      <c r="V62"/>
      <c r="W62"/>
      <c r="X62"/>
      <c r="Y62"/>
      <c r="Z62"/>
      <c r="AA62"/>
      <c r="AB62"/>
      <c r="AC62"/>
      <c r="AD62"/>
      <c r="AE62"/>
      <c r="AF62"/>
      <c r="AG62"/>
      <c r="AH62"/>
      <c r="AI62"/>
      <c r="AJ62"/>
      <c r="AK62"/>
    </row>
    <row r="63" spans="1:37">
      <c r="A63" s="93"/>
      <c r="B63" s="114"/>
      <c r="C63" s="115"/>
      <c r="D63" s="115"/>
      <c r="E63" s="118"/>
      <c r="F63" s="119"/>
      <c r="G63" s="119"/>
      <c r="H63" s="119"/>
      <c r="I63" s="118"/>
      <c r="J63" s="119"/>
      <c r="K63" s="119"/>
      <c r="L63" s="119"/>
      <c r="M63" s="119"/>
      <c r="N63" s="163"/>
      <c r="O63" s="163"/>
      <c r="P63" s="163"/>
      <c r="Q63" s="9" t="str">
        <f>IFERROR(VLOOKUP($F$4,不良项目!D$5:E$8,2,FALSE)*VLOOKUP(RIGHT(D63,2),不良项目!D$11:E$37,2,FALSE),"")</f>
        <v/>
      </c>
      <c r="T63"/>
      <c r="U63"/>
      <c r="V63"/>
      <c r="W63"/>
      <c r="X63"/>
      <c r="Y63"/>
      <c r="Z63"/>
      <c r="AA63"/>
      <c r="AB63"/>
      <c r="AC63"/>
      <c r="AD63"/>
      <c r="AE63"/>
      <c r="AF63"/>
      <c r="AG63"/>
      <c r="AH63"/>
      <c r="AI63"/>
      <c r="AJ63"/>
      <c r="AK63"/>
    </row>
    <row r="64" spans="1:37">
      <c r="A64" s="93"/>
      <c r="B64" s="114"/>
      <c r="C64" s="115"/>
      <c r="D64" s="115"/>
      <c r="E64" s="118"/>
      <c r="F64" s="119"/>
      <c r="G64" s="119"/>
      <c r="H64" s="119"/>
      <c r="I64" s="118"/>
      <c r="J64" s="119"/>
      <c r="K64" s="119"/>
      <c r="L64" s="119"/>
      <c r="M64" s="119"/>
      <c r="N64" s="163"/>
      <c r="O64" s="163"/>
      <c r="P64" s="163"/>
      <c r="Q64" s="9" t="str">
        <f>IFERROR(VLOOKUP($F$4,不良项目!D$5:E$8,2,FALSE)*VLOOKUP(RIGHT(D64,2),不良项目!D$11:E$37,2,FALSE),"")</f>
        <v/>
      </c>
      <c r="T64"/>
      <c r="U64"/>
      <c r="V64"/>
      <c r="W64"/>
      <c r="X64"/>
      <c r="Y64"/>
      <c r="Z64"/>
      <c r="AA64"/>
      <c r="AB64"/>
      <c r="AC64"/>
      <c r="AD64"/>
      <c r="AE64"/>
      <c r="AF64"/>
      <c r="AG64"/>
      <c r="AH64"/>
      <c r="AI64"/>
      <c r="AJ64"/>
      <c r="AK64"/>
    </row>
    <row r="65" spans="1:37">
      <c r="A65" s="93"/>
      <c r="B65" s="114"/>
      <c r="C65" s="115"/>
      <c r="D65" s="115"/>
      <c r="E65" s="118"/>
      <c r="F65" s="119"/>
      <c r="G65" s="119"/>
      <c r="H65" s="119"/>
      <c r="I65" s="118"/>
      <c r="J65" s="119"/>
      <c r="K65" s="119"/>
      <c r="L65" s="119"/>
      <c r="M65" s="119"/>
      <c r="N65" s="163"/>
      <c r="O65" s="163"/>
      <c r="P65" s="163"/>
      <c r="Q65" s="9" t="str">
        <f>IFERROR(VLOOKUP($F$4,不良项目!D$5:E$8,2,FALSE)*VLOOKUP(RIGHT(D65,2),不良项目!D$11:E$37,2,FALSE),"")</f>
        <v/>
      </c>
      <c r="T65"/>
      <c r="U65"/>
      <c r="V65"/>
      <c r="W65"/>
      <c r="X65"/>
      <c r="Y65"/>
      <c r="Z65"/>
      <c r="AA65"/>
      <c r="AB65"/>
      <c r="AC65"/>
      <c r="AD65"/>
      <c r="AE65"/>
      <c r="AF65"/>
      <c r="AG65"/>
      <c r="AH65"/>
      <c r="AI65"/>
      <c r="AJ65"/>
      <c r="AK65"/>
    </row>
    <row r="66" spans="1:37">
      <c r="A66" s="93"/>
      <c r="B66" s="114"/>
      <c r="C66" s="115"/>
      <c r="D66" s="115"/>
      <c r="E66" s="118"/>
      <c r="F66" s="119"/>
      <c r="G66" s="119"/>
      <c r="H66" s="119"/>
      <c r="I66" s="118"/>
      <c r="J66" s="119"/>
      <c r="K66" s="119"/>
      <c r="L66" s="119"/>
      <c r="M66" s="119"/>
      <c r="N66" s="163"/>
      <c r="O66" s="163"/>
      <c r="P66" s="163"/>
      <c r="T66"/>
      <c r="U66"/>
      <c r="V66"/>
      <c r="W66"/>
      <c r="X66"/>
      <c r="Y66"/>
      <c r="Z66"/>
      <c r="AA66"/>
      <c r="AB66"/>
      <c r="AC66"/>
      <c r="AD66"/>
      <c r="AE66"/>
      <c r="AF66"/>
      <c r="AG66"/>
      <c r="AH66"/>
      <c r="AI66"/>
      <c r="AJ66"/>
      <c r="AK66"/>
    </row>
    <row r="67" spans="1:37">
      <c r="A67" s="93"/>
      <c r="B67" s="114"/>
      <c r="C67" s="115"/>
      <c r="D67" s="115"/>
      <c r="E67" s="118"/>
      <c r="F67" s="119"/>
      <c r="G67" s="119"/>
      <c r="H67" s="119"/>
      <c r="I67" s="118"/>
      <c r="J67" s="119"/>
      <c r="K67" s="119"/>
      <c r="L67" s="119"/>
      <c r="M67" s="119"/>
      <c r="N67" s="163"/>
      <c r="O67" s="163"/>
      <c r="P67" s="163"/>
      <c r="T67"/>
      <c r="U67"/>
      <c r="V67"/>
      <c r="W67"/>
      <c r="X67"/>
      <c r="Y67"/>
      <c r="Z67"/>
      <c r="AA67"/>
      <c r="AB67"/>
      <c r="AC67"/>
      <c r="AD67"/>
      <c r="AE67"/>
      <c r="AF67"/>
      <c r="AG67"/>
      <c r="AH67"/>
      <c r="AI67"/>
      <c r="AJ67"/>
      <c r="AK67"/>
    </row>
    <row r="68" spans="1:37">
      <c r="A68" s="93"/>
      <c r="B68" s="114"/>
      <c r="C68" s="115"/>
      <c r="D68" s="115"/>
      <c r="E68" s="118"/>
      <c r="F68" s="119"/>
      <c r="G68" s="119"/>
      <c r="H68" s="119"/>
      <c r="I68" s="118"/>
      <c r="J68" s="119"/>
      <c r="K68" s="119"/>
      <c r="L68" s="119"/>
      <c r="M68" s="119"/>
      <c r="N68" s="163"/>
      <c r="O68" s="163"/>
      <c r="P68" s="163"/>
      <c r="T68"/>
      <c r="U68"/>
      <c r="V68"/>
      <c r="W68"/>
      <c r="X68"/>
      <c r="Y68"/>
      <c r="Z68"/>
      <c r="AA68"/>
      <c r="AB68"/>
      <c r="AC68"/>
      <c r="AD68"/>
      <c r="AE68"/>
      <c r="AF68"/>
      <c r="AG68"/>
      <c r="AH68"/>
      <c r="AI68"/>
      <c r="AJ68"/>
      <c r="AK68"/>
    </row>
    <row r="69" spans="1:37">
      <c r="A69" s="93"/>
      <c r="B69" s="114"/>
      <c r="C69" s="115"/>
      <c r="D69" s="115"/>
      <c r="E69" s="118"/>
      <c r="F69" s="119"/>
      <c r="G69" s="119"/>
      <c r="H69" s="119"/>
      <c r="I69" s="118"/>
      <c r="J69" s="119"/>
      <c r="K69" s="119"/>
      <c r="L69" s="119"/>
      <c r="M69" s="119"/>
      <c r="N69" s="163"/>
      <c r="O69" s="163"/>
      <c r="P69" s="163"/>
      <c r="Q69" s="9" t="str">
        <f>IFERROR(VLOOKUP($F$4,不良项目!D$5:E$8,2,FALSE)*VLOOKUP(RIGHT(D69,2),不良项目!D$11:E$37,2,FALSE),"")</f>
        <v/>
      </c>
      <c r="T69"/>
      <c r="U69"/>
      <c r="V69"/>
      <c r="W69"/>
      <c r="X69"/>
      <c r="Y69"/>
      <c r="Z69"/>
      <c r="AA69"/>
      <c r="AB69"/>
      <c r="AC69"/>
      <c r="AD69"/>
      <c r="AE69"/>
      <c r="AF69"/>
      <c r="AG69"/>
      <c r="AH69"/>
      <c r="AI69"/>
      <c r="AJ69"/>
      <c r="AK69"/>
    </row>
    <row r="70" spans="1:37" ht="10.5" customHeight="1">
      <c r="A70" s="93"/>
      <c r="B70" s="114"/>
      <c r="C70" s="115"/>
      <c r="D70" s="115"/>
      <c r="E70" s="118"/>
      <c r="F70" s="119"/>
      <c r="G70" s="119"/>
      <c r="H70" s="119"/>
      <c r="I70" s="118"/>
      <c r="J70" s="119"/>
      <c r="K70" s="119"/>
      <c r="L70" s="119"/>
      <c r="M70" s="119"/>
      <c r="N70" s="163"/>
      <c r="O70" s="163"/>
      <c r="P70" s="163"/>
      <c r="Q70" s="9" t="str">
        <f>IFERROR(VLOOKUP($F$4,不良项目!D$5:E$8,2,FALSE)*VLOOKUP(RIGHT(D70,2),不良项目!D$11:E$37,2,FALSE),"")</f>
        <v/>
      </c>
      <c r="T70"/>
      <c r="U70"/>
      <c r="V70"/>
      <c r="W70"/>
      <c r="X70"/>
      <c r="Y70"/>
      <c r="Z70"/>
      <c r="AA70"/>
      <c r="AB70"/>
      <c r="AC70"/>
      <c r="AD70"/>
      <c r="AE70"/>
      <c r="AF70"/>
      <c r="AG70"/>
      <c r="AH70"/>
      <c r="AI70"/>
      <c r="AJ70"/>
      <c r="AK70"/>
    </row>
    <row r="71" spans="1:37">
      <c r="A71" s="93"/>
      <c r="B71" s="114"/>
      <c r="C71" s="115"/>
      <c r="D71" s="115"/>
      <c r="E71" s="118"/>
      <c r="F71" s="119"/>
      <c r="G71" s="119"/>
      <c r="H71" s="119"/>
      <c r="I71" s="118"/>
      <c r="J71" s="119"/>
      <c r="K71" s="119"/>
      <c r="L71" s="119"/>
      <c r="M71" s="119"/>
      <c r="N71" s="163"/>
      <c r="O71" s="163"/>
      <c r="P71" s="163"/>
      <c r="Q71" s="9" t="str">
        <f>IFERROR(VLOOKUP($F$4,不良项目!D$5:E$8,2,FALSE)*VLOOKUP(RIGHT(D71,2),不良项目!D$11:E$37,2,FALSE),"")</f>
        <v/>
      </c>
      <c r="T71"/>
      <c r="U71"/>
      <c r="V71"/>
      <c r="W71"/>
      <c r="X71"/>
      <c r="Y71"/>
      <c r="Z71"/>
      <c r="AA71"/>
      <c r="AB71"/>
      <c r="AC71"/>
      <c r="AD71"/>
      <c r="AE71"/>
      <c r="AF71"/>
      <c r="AG71"/>
      <c r="AH71"/>
      <c r="AI71"/>
      <c r="AJ71"/>
      <c r="AK71"/>
    </row>
    <row r="72" spans="1:37">
      <c r="A72" s="175"/>
      <c r="B72" s="114"/>
      <c r="C72" s="176"/>
      <c r="D72" s="176"/>
      <c r="E72" s="177"/>
      <c r="F72" s="178"/>
      <c r="G72" s="178"/>
      <c r="H72" s="178"/>
      <c r="I72" s="177"/>
      <c r="J72" s="178"/>
      <c r="K72" s="178"/>
      <c r="L72" s="178"/>
      <c r="M72" s="178"/>
      <c r="N72" s="163"/>
      <c r="O72" s="163"/>
      <c r="P72" s="163"/>
      <c r="Q72" s="9" t="str">
        <f>IFERROR(VLOOKUP($F$4,不良项目!D$5:E$8,2,FALSE)*VLOOKUP(RIGHT(D72,2),不良项目!D$11:E$37,2,FALSE),"")</f>
        <v/>
      </c>
      <c r="T72"/>
      <c r="U72"/>
      <c r="V72"/>
      <c r="W72"/>
      <c r="X72"/>
      <c r="Y72"/>
      <c r="Z72"/>
      <c r="AA72"/>
      <c r="AB72"/>
      <c r="AC72"/>
      <c r="AD72"/>
      <c r="AE72"/>
      <c r="AF72"/>
      <c r="AG72"/>
      <c r="AH72"/>
      <c r="AI72"/>
      <c r="AJ72"/>
      <c r="AK72"/>
    </row>
    <row r="73" spans="1:37">
      <c r="A73" s="119"/>
      <c r="B73" s="179"/>
      <c r="C73" s="179"/>
      <c r="D73" s="179"/>
      <c r="E73" s="179"/>
      <c r="F73" s="179"/>
      <c r="G73" s="179"/>
      <c r="H73" s="179"/>
      <c r="I73" s="186"/>
      <c r="J73" s="179"/>
      <c r="K73" s="179"/>
      <c r="L73" s="179"/>
      <c r="M73" s="179"/>
      <c r="N73" s="187"/>
      <c r="O73" s="179"/>
      <c r="P73" s="179"/>
      <c r="T73"/>
      <c r="U73"/>
      <c r="V73"/>
      <c r="W73"/>
      <c r="X73"/>
      <c r="Y73"/>
      <c r="Z73"/>
      <c r="AA73"/>
      <c r="AB73"/>
      <c r="AC73"/>
      <c r="AD73"/>
      <c r="AE73"/>
      <c r="AF73"/>
      <c r="AG73"/>
      <c r="AH73"/>
      <c r="AI73"/>
      <c r="AJ73"/>
      <c r="AK73"/>
    </row>
    <row r="74" spans="1:37">
      <c r="A74" s="119"/>
      <c r="B74" s="119"/>
      <c r="C74" s="119"/>
      <c r="D74" s="119"/>
      <c r="E74" s="119"/>
      <c r="F74" s="119"/>
      <c r="G74" s="119"/>
      <c r="H74" s="119"/>
      <c r="I74" s="119"/>
      <c r="J74" s="119"/>
      <c r="K74" s="119"/>
      <c r="L74" s="119"/>
      <c r="M74" s="119"/>
      <c r="N74" s="188"/>
      <c r="O74" s="119"/>
      <c r="P74" s="119"/>
      <c r="T74" s="174"/>
      <c r="U74"/>
      <c r="V74"/>
      <c r="W74"/>
      <c r="X74"/>
      <c r="Y74"/>
      <c r="Z74"/>
      <c r="AA74"/>
      <c r="AB74"/>
      <c r="AC74"/>
      <c r="AD74"/>
      <c r="AE74"/>
      <c r="AF74"/>
      <c r="AG74"/>
      <c r="AH74"/>
      <c r="AI74"/>
      <c r="AJ74"/>
      <c r="AK74"/>
    </row>
    <row r="75" spans="1:37" ht="15.75" customHeight="1">
      <c r="A75" s="93"/>
      <c r="B75" s="236" t="str">
        <f>$B$20</f>
        <v>NO</v>
      </c>
      <c r="C75" s="238" t="str">
        <f>$C$20</f>
        <v>型试</v>
      </c>
      <c r="D75" s="238" t="str">
        <f>$D$20</f>
        <v>项目</v>
      </c>
      <c r="E75" s="251" t="str">
        <f>$E$20</f>
        <v>問題点</v>
      </c>
      <c r="F75" s="252"/>
      <c r="G75" s="252"/>
      <c r="H75" s="253"/>
      <c r="I75" s="251" t="str">
        <f>$I$20</f>
        <v>原因，对策</v>
      </c>
      <c r="J75" s="252"/>
      <c r="K75" s="252"/>
      <c r="L75" s="252"/>
      <c r="M75" s="257"/>
      <c r="N75" s="243" t="str">
        <f>$N$20</f>
        <v>修正結果T1</v>
      </c>
      <c r="O75" s="243" t="str">
        <f>$O$20</f>
        <v>修正結果T2</v>
      </c>
      <c r="P75" s="243" t="str">
        <f>$P$20</f>
        <v>原因分类</v>
      </c>
      <c r="T75"/>
      <c r="U75"/>
      <c r="V75"/>
      <c r="W75"/>
      <c r="X75"/>
      <c r="Y75"/>
      <c r="Z75" s="174"/>
      <c r="AA75"/>
      <c r="AB75"/>
      <c r="AC75"/>
      <c r="AD75"/>
      <c r="AE75"/>
      <c r="AF75"/>
      <c r="AG75"/>
      <c r="AH75"/>
      <c r="AI75"/>
      <c r="AJ75"/>
      <c r="AK75"/>
    </row>
    <row r="76" spans="1:37" ht="15.75" customHeight="1">
      <c r="A76" s="93"/>
      <c r="B76" s="237"/>
      <c r="C76" s="239"/>
      <c r="D76" s="239"/>
      <c r="E76" s="254"/>
      <c r="F76" s="255"/>
      <c r="G76" s="255"/>
      <c r="H76" s="256"/>
      <c r="I76" s="254"/>
      <c r="J76" s="255"/>
      <c r="K76" s="255"/>
      <c r="L76" s="255"/>
      <c r="M76" s="258"/>
      <c r="N76" s="245"/>
      <c r="O76" s="245"/>
      <c r="P76" s="245"/>
      <c r="T76"/>
      <c r="U76"/>
      <c r="V76"/>
      <c r="W76"/>
      <c r="X76"/>
      <c r="Y76"/>
      <c r="Z76"/>
      <c r="AA76"/>
      <c r="AB76"/>
      <c r="AC76"/>
      <c r="AD76"/>
      <c r="AE76"/>
      <c r="AF76"/>
      <c r="AG76"/>
      <c r="AH76"/>
      <c r="AI76"/>
      <c r="AJ76"/>
      <c r="AK76"/>
    </row>
    <row r="77" spans="1:37">
      <c r="A77" s="93"/>
      <c r="B77" s="114">
        <v>4</v>
      </c>
      <c r="C77" s="115" t="s">
        <v>7</v>
      </c>
      <c r="D77" s="115" t="s">
        <v>62</v>
      </c>
      <c r="E77" s="249" t="s">
        <v>66</v>
      </c>
      <c r="F77" s="250"/>
      <c r="G77" s="250"/>
      <c r="H77" s="250"/>
      <c r="I77" s="259" t="s">
        <v>67</v>
      </c>
      <c r="J77" s="260"/>
      <c r="K77" s="260"/>
      <c r="L77" s="260"/>
      <c r="M77" s="260"/>
      <c r="N77" s="163" t="s">
        <v>58</v>
      </c>
      <c r="O77" s="163"/>
      <c r="P77" s="163"/>
      <c r="Q77" s="9">
        <f>IFERROR(VLOOKUP($F$4,不良项目!D$5:E$8,2,FALSE)*VLOOKUP(RIGHT(D77,2),不良项目!D$11:E$37,2,FALSE),"")</f>
        <v>5</v>
      </c>
      <c r="T77"/>
      <c r="U77"/>
      <c r="V77"/>
      <c r="W77"/>
      <c r="X77"/>
      <c r="Y77"/>
      <c r="Z77"/>
      <c r="AA77"/>
      <c r="AB77"/>
      <c r="AC77"/>
      <c r="AD77"/>
      <c r="AE77"/>
      <c r="AF77"/>
      <c r="AG77"/>
      <c r="AH77"/>
      <c r="AI77"/>
      <c r="AJ77"/>
      <c r="AK77"/>
    </row>
    <row r="78" spans="1:37">
      <c r="B78" s="114"/>
      <c r="C78" s="115"/>
      <c r="D78" s="115"/>
      <c r="E78" s="249"/>
      <c r="F78" s="250"/>
      <c r="G78" s="250"/>
      <c r="H78" s="250"/>
      <c r="I78" s="259"/>
      <c r="J78" s="260"/>
      <c r="K78" s="260"/>
      <c r="L78" s="260"/>
      <c r="M78" s="260"/>
      <c r="N78" s="163"/>
      <c r="O78" s="163"/>
      <c r="P78" s="163"/>
      <c r="Q78" s="9" t="str">
        <f>IFERROR(VLOOKUP($F$4,不良项目!D$5:E$8,2,FALSE)*VLOOKUP(RIGHT(D78,2),不良项目!D$11:E$37,2,FALSE),"")</f>
        <v/>
      </c>
      <c r="T78"/>
      <c r="U78"/>
      <c r="V78"/>
      <c r="W78"/>
      <c r="X78"/>
      <c r="Y78"/>
      <c r="Z78"/>
      <c r="AA78"/>
      <c r="AB78"/>
      <c r="AC78"/>
      <c r="AD78"/>
      <c r="AE78"/>
      <c r="AF78"/>
      <c r="AG78"/>
      <c r="AH78"/>
      <c r="AI78"/>
      <c r="AJ78"/>
      <c r="AK78"/>
    </row>
    <row r="79" spans="1:37">
      <c r="B79" s="114"/>
      <c r="C79" s="115"/>
      <c r="D79" s="115"/>
      <c r="E79" s="249"/>
      <c r="F79" s="250"/>
      <c r="G79" s="250"/>
      <c r="H79" s="250"/>
      <c r="I79" s="259"/>
      <c r="J79" s="260"/>
      <c r="K79" s="260"/>
      <c r="L79" s="260"/>
      <c r="M79" s="260"/>
      <c r="N79" s="163"/>
      <c r="O79" s="163"/>
      <c r="P79" s="163"/>
      <c r="Q79" s="9" t="str">
        <f>IFERROR(VLOOKUP($F$4,不良项目!D$5:E$8,2,FALSE)*VLOOKUP(RIGHT(D79,2),不良项目!D$11:E$37,2,FALSE),"")</f>
        <v/>
      </c>
      <c r="T79"/>
      <c r="U79"/>
      <c r="V79"/>
      <c r="W79"/>
      <c r="X79"/>
      <c r="Y79"/>
      <c r="Z79"/>
      <c r="AA79"/>
      <c r="AB79"/>
      <c r="AC79"/>
      <c r="AD79"/>
      <c r="AE79"/>
      <c r="AF79"/>
      <c r="AG79"/>
      <c r="AH79"/>
      <c r="AI79"/>
      <c r="AJ79"/>
      <c r="AK79"/>
    </row>
    <row r="80" spans="1:37">
      <c r="B80" s="114"/>
      <c r="C80" s="180"/>
      <c r="D80" s="181"/>
      <c r="E80" s="118"/>
      <c r="F80" s="119"/>
      <c r="G80" s="119"/>
      <c r="H80" s="119"/>
      <c r="I80" s="118"/>
      <c r="J80" s="119"/>
      <c r="K80" s="119"/>
      <c r="L80" s="119"/>
      <c r="M80" s="119"/>
      <c r="N80" s="163"/>
      <c r="O80" s="163"/>
      <c r="P80" s="163"/>
      <c r="Q80" s="9" t="str">
        <f>IFERROR(VLOOKUP($F$4,不良项目!D$5:E$8,2,FALSE)*VLOOKUP(RIGHT(D80,2),不良项目!D$11:E$37,2,FALSE),"")</f>
        <v/>
      </c>
      <c r="T80"/>
      <c r="U80"/>
      <c r="V80"/>
      <c r="W80"/>
      <c r="X80"/>
      <c r="Y80"/>
      <c r="Z80"/>
      <c r="AA80"/>
      <c r="AB80"/>
      <c r="AC80"/>
      <c r="AD80"/>
      <c r="AE80"/>
      <c r="AF80"/>
      <c r="AG80"/>
      <c r="AH80"/>
      <c r="AI80"/>
      <c r="AJ80"/>
      <c r="AK80"/>
    </row>
    <row r="81" spans="2:37">
      <c r="B81" s="114"/>
      <c r="C81" s="180"/>
      <c r="D81" s="181"/>
      <c r="E81" s="118"/>
      <c r="F81" s="119"/>
      <c r="G81" s="119"/>
      <c r="H81" s="119"/>
      <c r="I81" s="118"/>
      <c r="J81" s="165"/>
      <c r="K81" s="119"/>
      <c r="L81" s="119"/>
      <c r="M81" s="119"/>
      <c r="N81" s="163"/>
      <c r="O81" s="163"/>
      <c r="P81" s="163"/>
      <c r="Q81" s="9" t="str">
        <f>IFERROR(VLOOKUP($F$4,不良项目!D$5:E$8,2,FALSE)*VLOOKUP(RIGHT(D81,2),不良项目!D$11:E$37,2,FALSE),"")</f>
        <v/>
      </c>
      <c r="T81"/>
      <c r="U81"/>
      <c r="V81"/>
      <c r="W81"/>
      <c r="X81"/>
      <c r="Y81"/>
      <c r="Z81"/>
      <c r="AA81"/>
      <c r="AB81"/>
      <c r="AC81"/>
      <c r="AD81"/>
      <c r="AE81"/>
      <c r="AF81"/>
      <c r="AG81"/>
      <c r="AH81"/>
      <c r="AI81"/>
      <c r="AJ81"/>
      <c r="AK81"/>
    </row>
    <row r="82" spans="2:37">
      <c r="B82" s="114"/>
      <c r="C82" s="180"/>
      <c r="D82" s="181"/>
      <c r="E82" s="118"/>
      <c r="F82" s="119"/>
      <c r="G82" s="119"/>
      <c r="H82" s="119"/>
      <c r="I82" s="118"/>
      <c r="J82" s="165"/>
      <c r="K82" s="119"/>
      <c r="L82" s="119"/>
      <c r="M82" s="119"/>
      <c r="N82" s="163"/>
      <c r="O82" s="163"/>
      <c r="P82" s="163"/>
      <c r="Q82" s="9" t="str">
        <f>IFERROR(VLOOKUP($F$4,不良项目!D$5:E$8,2,FALSE)*VLOOKUP(RIGHT(D82,2),不良项目!D$11:E$37,2,FALSE),"")</f>
        <v/>
      </c>
      <c r="T82"/>
      <c r="U82"/>
      <c r="V82"/>
      <c r="W82"/>
      <c r="X82"/>
      <c r="Y82"/>
      <c r="Z82"/>
      <c r="AA82"/>
      <c r="AB82"/>
      <c r="AC82"/>
      <c r="AD82"/>
      <c r="AE82"/>
      <c r="AF82"/>
      <c r="AG82"/>
      <c r="AH82"/>
      <c r="AI82"/>
      <c r="AJ82"/>
      <c r="AK82"/>
    </row>
    <row r="83" spans="2:37">
      <c r="B83" s="114"/>
      <c r="C83" s="180"/>
      <c r="D83" s="181"/>
      <c r="E83" s="118"/>
      <c r="F83" s="119"/>
      <c r="G83" s="119"/>
      <c r="H83" s="119"/>
      <c r="I83" s="118"/>
      <c r="J83" s="165"/>
      <c r="K83" s="119"/>
      <c r="L83" s="119"/>
      <c r="M83" s="119"/>
      <c r="N83" s="163"/>
      <c r="O83" s="163"/>
      <c r="P83" s="163"/>
      <c r="Q83" s="9" t="str">
        <f>IFERROR(VLOOKUP($F$4,不良项目!D$5:E$8,2,FALSE)*VLOOKUP(RIGHT(D83,2),不良项目!D$11:E$37,2,FALSE),"")</f>
        <v/>
      </c>
      <c r="T83" s="174"/>
      <c r="U83"/>
      <c r="V83"/>
      <c r="W83"/>
      <c r="X83"/>
      <c r="Y83"/>
      <c r="Z83" s="174"/>
      <c r="AA83"/>
      <c r="AB83"/>
      <c r="AC83"/>
      <c r="AD83"/>
      <c r="AE83"/>
      <c r="AF83"/>
      <c r="AG83"/>
      <c r="AH83"/>
      <c r="AI83"/>
      <c r="AJ83"/>
      <c r="AK83"/>
    </row>
    <row r="84" spans="2:37">
      <c r="B84" s="114"/>
      <c r="C84" s="180"/>
      <c r="D84" s="181"/>
      <c r="E84" s="118"/>
      <c r="F84" s="119"/>
      <c r="G84" s="119"/>
      <c r="H84" s="119"/>
      <c r="I84" s="118"/>
      <c r="J84" s="165"/>
      <c r="K84" s="119"/>
      <c r="L84" s="119"/>
      <c r="M84" s="119"/>
      <c r="N84" s="163"/>
      <c r="O84" s="163"/>
      <c r="P84" s="163"/>
      <c r="Q84" s="9" t="str">
        <f>IFERROR(VLOOKUP($F$4,不良项目!D$5:E$8,2,FALSE)*VLOOKUP(RIGHT(D84,2),不良项目!D$11:E$37,2,FALSE),"")</f>
        <v/>
      </c>
      <c r="T84"/>
      <c r="U84"/>
      <c r="V84"/>
      <c r="W84"/>
      <c r="X84"/>
      <c r="Y84"/>
      <c r="Z84"/>
      <c r="AA84"/>
      <c r="AB84"/>
      <c r="AC84"/>
      <c r="AD84"/>
      <c r="AE84"/>
      <c r="AF84"/>
      <c r="AG84"/>
      <c r="AH84"/>
      <c r="AI84"/>
      <c r="AJ84"/>
      <c r="AK84"/>
    </row>
    <row r="85" spans="2:37">
      <c r="B85" s="114"/>
      <c r="C85" s="180"/>
      <c r="D85" s="181"/>
      <c r="E85" s="118"/>
      <c r="F85" s="119"/>
      <c r="G85" s="119"/>
      <c r="H85" s="119"/>
      <c r="I85" s="118"/>
      <c r="J85" s="165"/>
      <c r="K85" s="119"/>
      <c r="L85" s="119"/>
      <c r="M85" s="119"/>
      <c r="N85" s="163"/>
      <c r="O85" s="163"/>
      <c r="P85" s="163"/>
      <c r="Q85" s="9" t="str">
        <f>IFERROR(VLOOKUP($F$4,不良项目!D$5:E$8,2,FALSE)*VLOOKUP(RIGHT(D85,2),不良项目!D$11:E$37,2,FALSE),"")</f>
        <v/>
      </c>
      <c r="T85"/>
      <c r="U85"/>
      <c r="V85"/>
      <c r="W85"/>
      <c r="X85"/>
      <c r="Y85"/>
      <c r="Z85"/>
      <c r="AA85"/>
      <c r="AB85"/>
      <c r="AC85"/>
      <c r="AD85"/>
      <c r="AE85"/>
      <c r="AF85"/>
      <c r="AG85"/>
      <c r="AH85"/>
      <c r="AI85"/>
      <c r="AJ85"/>
      <c r="AK85"/>
    </row>
    <row r="86" spans="2:37">
      <c r="B86" s="114"/>
      <c r="C86" s="180"/>
      <c r="D86" s="181"/>
      <c r="E86" s="118"/>
      <c r="F86" s="119"/>
      <c r="G86" s="119"/>
      <c r="H86" s="119"/>
      <c r="I86" s="118"/>
      <c r="J86" s="119"/>
      <c r="K86" s="119"/>
      <c r="L86" s="119"/>
      <c r="M86" s="119"/>
      <c r="N86" s="163"/>
      <c r="O86" s="163"/>
      <c r="P86" s="163"/>
      <c r="Q86" s="9" t="str">
        <f>IFERROR(VLOOKUP($F$4,不良项目!D$5:E$8,2,FALSE)*VLOOKUP(RIGHT(D86,2),不良项目!D$11:E$37,2,FALSE),"")</f>
        <v/>
      </c>
      <c r="T86"/>
      <c r="U86"/>
      <c r="V86"/>
      <c r="W86"/>
      <c r="X86"/>
      <c r="Y86"/>
      <c r="Z86"/>
      <c r="AA86"/>
      <c r="AB86"/>
      <c r="AC86"/>
      <c r="AD86"/>
      <c r="AE86"/>
      <c r="AF86"/>
      <c r="AG86"/>
      <c r="AH86"/>
      <c r="AI86"/>
      <c r="AJ86"/>
      <c r="AK86"/>
    </row>
    <row r="87" spans="2:37">
      <c r="B87" s="114"/>
      <c r="C87" s="180"/>
      <c r="D87" s="181"/>
      <c r="E87" s="118"/>
      <c r="F87" s="119"/>
      <c r="G87" s="119"/>
      <c r="H87" s="119"/>
      <c r="I87" s="118"/>
      <c r="J87" s="119"/>
      <c r="K87" s="119"/>
      <c r="L87" s="119"/>
      <c r="M87" s="119"/>
      <c r="N87" s="163"/>
      <c r="O87" s="163"/>
      <c r="P87" s="163"/>
      <c r="Q87" s="9" t="str">
        <f>IFERROR(VLOOKUP($F$4,不良项目!D$5:E$8,2,FALSE)*VLOOKUP(RIGHT(D87,2),不良项目!D$11:E$37,2,FALSE),"")</f>
        <v/>
      </c>
      <c r="T87"/>
      <c r="U87"/>
      <c r="V87"/>
      <c r="W87"/>
      <c r="X87"/>
      <c r="Y87"/>
      <c r="Z87"/>
      <c r="AA87"/>
      <c r="AB87"/>
      <c r="AC87"/>
      <c r="AD87"/>
      <c r="AE87"/>
      <c r="AF87"/>
      <c r="AG87"/>
      <c r="AH87"/>
      <c r="AI87"/>
      <c r="AJ87"/>
      <c r="AK87"/>
    </row>
    <row r="88" spans="2:37">
      <c r="B88" s="114"/>
      <c r="C88" s="180"/>
      <c r="D88" s="181"/>
      <c r="E88" s="118"/>
      <c r="F88" s="119"/>
      <c r="G88" s="119"/>
      <c r="H88" s="119"/>
      <c r="I88" s="118"/>
      <c r="J88" s="119"/>
      <c r="K88" s="119"/>
      <c r="L88" s="119"/>
      <c r="M88" s="119"/>
      <c r="N88" s="163"/>
      <c r="O88" s="163"/>
      <c r="P88" s="163"/>
      <c r="Q88" s="9" t="str">
        <f>IFERROR(VLOOKUP($F$4,不良项目!D$5:E$8,2,FALSE)*VLOOKUP(RIGHT(D88,2),不良项目!D$11:E$37,2,FALSE),"")</f>
        <v/>
      </c>
      <c r="T88"/>
      <c r="U88"/>
      <c r="V88"/>
      <c r="W88"/>
      <c r="X88"/>
      <c r="Y88"/>
      <c r="Z88"/>
      <c r="AA88"/>
      <c r="AB88"/>
      <c r="AC88"/>
      <c r="AD88"/>
      <c r="AE88"/>
      <c r="AF88"/>
      <c r="AG88"/>
      <c r="AH88"/>
      <c r="AI88"/>
      <c r="AJ88"/>
      <c r="AK88"/>
    </row>
    <row r="89" spans="2:37">
      <c r="B89" s="114"/>
      <c r="C89" s="115"/>
      <c r="D89" s="115"/>
      <c r="E89" s="118"/>
      <c r="F89" s="119"/>
      <c r="G89" s="119"/>
      <c r="H89" s="119"/>
      <c r="I89" s="118"/>
      <c r="J89" s="119"/>
      <c r="K89" s="119"/>
      <c r="L89" s="119"/>
      <c r="M89" s="119"/>
      <c r="N89" s="163"/>
      <c r="O89" s="163"/>
      <c r="P89" s="163"/>
      <c r="Q89" s="9" t="str">
        <f>IFERROR(VLOOKUP($F$4,不良项目!D$5:E$8,2,FALSE)*VLOOKUP(RIGHT(D89,2),不良项目!D$11:E$37,2,FALSE),"")</f>
        <v/>
      </c>
      <c r="T89"/>
      <c r="U89"/>
      <c r="V89"/>
      <c r="W89"/>
      <c r="X89"/>
      <c r="Y89"/>
      <c r="Z89"/>
      <c r="AA89"/>
      <c r="AB89"/>
      <c r="AC89"/>
      <c r="AD89"/>
      <c r="AE89"/>
      <c r="AF89"/>
      <c r="AG89"/>
      <c r="AH89"/>
      <c r="AI89"/>
      <c r="AJ89"/>
      <c r="AK89"/>
    </row>
    <row r="90" spans="2:37">
      <c r="B90" s="114"/>
      <c r="C90" s="180"/>
      <c r="D90" s="181"/>
      <c r="E90" s="118"/>
      <c r="F90" s="119"/>
      <c r="G90" s="119"/>
      <c r="H90" s="119"/>
      <c r="I90" s="118"/>
      <c r="J90" s="119"/>
      <c r="K90" s="119"/>
      <c r="L90" s="119"/>
      <c r="M90" s="119"/>
      <c r="N90" s="163"/>
      <c r="O90" s="163"/>
      <c r="P90" s="163"/>
      <c r="Q90" s="9" t="str">
        <f>IFERROR(VLOOKUP($F$4,不良项目!D$5:E$8,2,FALSE)*VLOOKUP(RIGHT(D90,2),不良项目!D$11:E$37,2,FALSE),"")</f>
        <v/>
      </c>
      <c r="T90"/>
      <c r="U90"/>
      <c r="V90"/>
      <c r="W90"/>
      <c r="X90"/>
      <c r="Y90"/>
      <c r="Z90"/>
      <c r="AA90"/>
      <c r="AB90"/>
      <c r="AC90"/>
      <c r="AD90"/>
      <c r="AE90"/>
      <c r="AF90"/>
      <c r="AG90"/>
      <c r="AH90"/>
      <c r="AI90"/>
      <c r="AJ90"/>
      <c r="AK90"/>
    </row>
    <row r="91" spans="2:37">
      <c r="B91" s="114"/>
      <c r="C91" s="180"/>
      <c r="D91" s="181"/>
      <c r="E91" s="118"/>
      <c r="F91" s="119"/>
      <c r="G91" s="119"/>
      <c r="H91" s="119"/>
      <c r="I91" s="118"/>
      <c r="J91" s="119"/>
      <c r="K91" s="119"/>
      <c r="L91" s="119"/>
      <c r="M91" s="119"/>
      <c r="N91" s="163"/>
      <c r="O91" s="163"/>
      <c r="P91" s="163"/>
      <c r="Q91" s="9" t="str">
        <f>IFERROR(VLOOKUP($F$4,不良项目!D$5:E$8,2,FALSE)*VLOOKUP(RIGHT(D91,2),不良项目!D$11:E$37,2,FALSE),"")</f>
        <v/>
      </c>
      <c r="T91"/>
      <c r="U91"/>
      <c r="V91"/>
      <c r="W91"/>
      <c r="X91"/>
      <c r="Y91"/>
      <c r="Z91"/>
      <c r="AA91"/>
      <c r="AB91"/>
      <c r="AC91"/>
      <c r="AD91"/>
      <c r="AE91"/>
      <c r="AF91"/>
      <c r="AG91"/>
      <c r="AH91"/>
      <c r="AI91"/>
      <c r="AJ91"/>
      <c r="AK91"/>
    </row>
    <row r="92" spans="2:37">
      <c r="B92" s="120"/>
      <c r="C92" s="182"/>
      <c r="D92" s="183"/>
      <c r="E92" s="122"/>
      <c r="F92" s="123"/>
      <c r="G92" s="123"/>
      <c r="H92" s="184"/>
      <c r="I92" s="122"/>
      <c r="J92" s="184"/>
      <c r="K92" s="166"/>
      <c r="L92" s="123"/>
      <c r="M92" s="123"/>
      <c r="N92" s="167"/>
      <c r="O92" s="167"/>
      <c r="P92" s="167"/>
      <c r="Q92" s="9" t="str">
        <f>IFERROR(VLOOKUP($F$4,不良项目!D$5:E$8,2,FALSE)*VLOOKUP(RIGHT(D92,2),不良项目!D$11:E$37,2,FALSE),"")</f>
        <v/>
      </c>
      <c r="T92"/>
      <c r="U92"/>
      <c r="V92"/>
      <c r="W92"/>
      <c r="X92"/>
      <c r="Y92"/>
      <c r="Z92"/>
      <c r="AA92"/>
      <c r="AB92"/>
      <c r="AC92"/>
      <c r="AD92"/>
      <c r="AE92"/>
      <c r="AF92"/>
      <c r="AG92"/>
      <c r="AH92"/>
      <c r="AI92"/>
      <c r="AJ92"/>
      <c r="AK92"/>
    </row>
    <row r="93" spans="2:37">
      <c r="B93" s="114">
        <v>5</v>
      </c>
      <c r="C93" s="115" t="s">
        <v>6</v>
      </c>
      <c r="D93" s="115" t="s">
        <v>62</v>
      </c>
      <c r="E93" s="249" t="s">
        <v>68</v>
      </c>
      <c r="F93" s="250"/>
      <c r="G93" s="250"/>
      <c r="H93" s="250"/>
      <c r="I93" s="259" t="s">
        <v>69</v>
      </c>
      <c r="J93" s="260"/>
      <c r="K93" s="260"/>
      <c r="L93" s="260"/>
      <c r="M93" s="260"/>
      <c r="N93" s="163" t="s">
        <v>58</v>
      </c>
      <c r="O93" s="163"/>
      <c r="P93" s="163"/>
      <c r="T93"/>
      <c r="U93"/>
      <c r="V93"/>
      <c r="W93"/>
      <c r="X93"/>
      <c r="Y93"/>
      <c r="Z93"/>
      <c r="AA93"/>
      <c r="AB93"/>
      <c r="AC93"/>
      <c r="AD93"/>
      <c r="AE93"/>
      <c r="AF93"/>
      <c r="AG93"/>
      <c r="AH93"/>
      <c r="AI93"/>
      <c r="AJ93"/>
      <c r="AK93"/>
    </row>
    <row r="94" spans="2:37">
      <c r="B94" s="114"/>
      <c r="C94" s="115"/>
      <c r="D94" s="115"/>
      <c r="E94" s="249"/>
      <c r="F94" s="250"/>
      <c r="G94" s="250"/>
      <c r="H94" s="250"/>
      <c r="I94" s="259"/>
      <c r="J94" s="260"/>
      <c r="K94" s="260"/>
      <c r="L94" s="260"/>
      <c r="M94" s="260"/>
      <c r="N94" s="163"/>
      <c r="O94" s="163"/>
      <c r="P94" s="163"/>
      <c r="T94"/>
      <c r="U94"/>
      <c r="V94"/>
      <c r="W94"/>
      <c r="X94"/>
      <c r="Y94"/>
      <c r="Z94"/>
      <c r="AA94"/>
      <c r="AB94"/>
      <c r="AC94"/>
      <c r="AD94"/>
      <c r="AE94"/>
      <c r="AF94"/>
      <c r="AG94"/>
      <c r="AH94"/>
      <c r="AI94"/>
      <c r="AJ94"/>
      <c r="AK94"/>
    </row>
    <row r="95" spans="2:37">
      <c r="B95" s="114"/>
      <c r="C95" s="115"/>
      <c r="D95" s="115"/>
      <c r="E95" s="249"/>
      <c r="F95" s="250"/>
      <c r="G95" s="250"/>
      <c r="H95" s="250"/>
      <c r="I95" s="259"/>
      <c r="J95" s="260"/>
      <c r="K95" s="260"/>
      <c r="L95" s="260"/>
      <c r="M95" s="260"/>
      <c r="N95" s="163"/>
      <c r="O95" s="163"/>
      <c r="P95" s="163"/>
      <c r="T95"/>
      <c r="U95"/>
      <c r="V95"/>
      <c r="W95"/>
      <c r="X95"/>
      <c r="Y95"/>
      <c r="Z95"/>
      <c r="AA95"/>
      <c r="AB95"/>
      <c r="AC95"/>
      <c r="AD95"/>
      <c r="AE95"/>
      <c r="AF95"/>
      <c r="AG95"/>
      <c r="AH95"/>
      <c r="AI95"/>
      <c r="AJ95"/>
      <c r="AK95"/>
    </row>
    <row r="96" spans="2:37">
      <c r="B96" s="114"/>
      <c r="C96" s="180"/>
      <c r="D96" s="181"/>
      <c r="E96" s="118"/>
      <c r="F96" s="119"/>
      <c r="G96" s="119"/>
      <c r="H96" s="119"/>
      <c r="I96" s="118"/>
      <c r="J96" s="119"/>
      <c r="K96" s="119"/>
      <c r="L96" s="119"/>
      <c r="M96" s="119"/>
      <c r="N96" s="163"/>
      <c r="O96" s="163"/>
      <c r="P96" s="163"/>
      <c r="Q96" s="9" t="str">
        <f>IFERROR(VLOOKUP($F$4,不良项目!D$5:E$8,2,FALSE)*VLOOKUP(RIGHT(D96,2),不良项目!D$11:E$37,2,FALSE),"")</f>
        <v/>
      </c>
      <c r="T96"/>
      <c r="U96"/>
      <c r="V96"/>
      <c r="W96"/>
      <c r="X96"/>
      <c r="Y96"/>
      <c r="Z96"/>
      <c r="AA96"/>
      <c r="AB96"/>
      <c r="AC96"/>
      <c r="AD96"/>
      <c r="AE96"/>
      <c r="AF96"/>
      <c r="AG96"/>
      <c r="AH96"/>
      <c r="AI96"/>
      <c r="AJ96"/>
      <c r="AK96"/>
    </row>
    <row r="97" spans="2:37">
      <c r="B97" s="114"/>
      <c r="C97" s="180"/>
      <c r="D97" s="181"/>
      <c r="E97" s="118"/>
      <c r="F97" s="119"/>
      <c r="G97" s="119"/>
      <c r="H97" s="119"/>
      <c r="I97" s="118"/>
      <c r="J97" s="119"/>
      <c r="K97" s="119"/>
      <c r="L97" s="119"/>
      <c r="M97" s="119"/>
      <c r="N97" s="163"/>
      <c r="O97" s="163"/>
      <c r="P97" s="163"/>
      <c r="Q97" s="9" t="str">
        <f>IFERROR(VLOOKUP($F$4,不良项目!D$5:E$8,2,FALSE)*VLOOKUP(RIGHT(D97,2),不良项目!D$11:E$37,2,FALSE),"")</f>
        <v/>
      </c>
      <c r="T97"/>
      <c r="U97"/>
      <c r="V97"/>
      <c r="W97"/>
      <c r="X97"/>
      <c r="Y97"/>
      <c r="Z97"/>
      <c r="AA97"/>
      <c r="AB97"/>
      <c r="AC97"/>
      <c r="AD97"/>
      <c r="AE97"/>
      <c r="AF97"/>
      <c r="AG97"/>
      <c r="AH97"/>
      <c r="AI97"/>
      <c r="AJ97"/>
      <c r="AK97"/>
    </row>
    <row r="98" spans="2:37">
      <c r="B98" s="114"/>
      <c r="C98" s="180"/>
      <c r="D98" s="181"/>
      <c r="E98" s="118"/>
      <c r="F98" s="119"/>
      <c r="G98" s="119"/>
      <c r="H98" s="119"/>
      <c r="I98" s="118"/>
      <c r="J98" s="119"/>
      <c r="K98" s="119"/>
      <c r="L98" s="119"/>
      <c r="M98" s="119"/>
      <c r="N98" s="163"/>
      <c r="O98" s="163"/>
      <c r="P98" s="163"/>
      <c r="Q98" s="9" t="str">
        <f>IFERROR(VLOOKUP($F$4,不良项目!D$5:E$8,2,FALSE)*VLOOKUP(RIGHT(D98,2),不良项目!D$11:E$37,2,FALSE),"")</f>
        <v/>
      </c>
      <c r="T98"/>
      <c r="U98"/>
      <c r="V98"/>
      <c r="W98"/>
      <c r="X98"/>
      <c r="Y98"/>
      <c r="Z98"/>
      <c r="AA98"/>
      <c r="AB98"/>
      <c r="AC98"/>
      <c r="AD98"/>
      <c r="AE98"/>
      <c r="AF98"/>
      <c r="AG98"/>
      <c r="AH98"/>
      <c r="AI98"/>
      <c r="AJ98"/>
      <c r="AK98"/>
    </row>
    <row r="99" spans="2:37">
      <c r="B99" s="114"/>
      <c r="C99" s="180"/>
      <c r="D99" s="181"/>
      <c r="E99" s="118"/>
      <c r="F99" s="119"/>
      <c r="G99" s="119"/>
      <c r="H99" s="119"/>
      <c r="I99" s="118"/>
      <c r="J99" s="119"/>
      <c r="K99" s="119"/>
      <c r="L99" s="119"/>
      <c r="M99" s="119"/>
      <c r="N99" s="163"/>
      <c r="O99" s="163"/>
      <c r="P99" s="163"/>
      <c r="Q99" s="9" t="str">
        <f>IFERROR(VLOOKUP($F$4,不良项目!D$5:E$8,2,FALSE)*VLOOKUP(RIGHT(D99,2),不良项目!D$11:E$37,2,FALSE),"")</f>
        <v/>
      </c>
      <c r="T99"/>
      <c r="U99"/>
      <c r="V99"/>
      <c r="W99"/>
      <c r="X99"/>
      <c r="Y99"/>
      <c r="Z99"/>
      <c r="AA99"/>
      <c r="AB99"/>
      <c r="AC99"/>
      <c r="AD99"/>
      <c r="AE99"/>
      <c r="AF99"/>
      <c r="AG99"/>
      <c r="AH99"/>
      <c r="AI99"/>
      <c r="AJ99"/>
      <c r="AK99"/>
    </row>
    <row r="100" spans="2:37">
      <c r="B100" s="114"/>
      <c r="C100" s="180"/>
      <c r="D100" s="181"/>
      <c r="E100" s="118"/>
      <c r="F100" s="119"/>
      <c r="G100" s="119"/>
      <c r="H100" s="119"/>
      <c r="I100" s="118"/>
      <c r="J100" s="119"/>
      <c r="K100" s="119"/>
      <c r="L100" s="119"/>
      <c r="M100" s="119"/>
      <c r="N100" s="163"/>
      <c r="O100" s="163"/>
      <c r="P100" s="163"/>
      <c r="Q100" s="9" t="str">
        <f>IFERROR(VLOOKUP($F$4,不良项目!D$5:E$8,2,FALSE)*VLOOKUP(RIGHT(D100,2),不良项目!D$11:E$37,2,FALSE),"")</f>
        <v/>
      </c>
      <c r="T100"/>
      <c r="U100"/>
      <c r="V100"/>
      <c r="W100"/>
      <c r="X100"/>
      <c r="Y100"/>
      <c r="Z100"/>
      <c r="AA100"/>
      <c r="AB100"/>
      <c r="AC100"/>
      <c r="AD100"/>
      <c r="AE100"/>
      <c r="AF100"/>
      <c r="AG100"/>
      <c r="AH100"/>
      <c r="AI100"/>
      <c r="AJ100"/>
      <c r="AK100"/>
    </row>
    <row r="101" spans="2:37">
      <c r="B101" s="114"/>
      <c r="C101" s="180"/>
      <c r="D101" s="181"/>
      <c r="E101" s="118"/>
      <c r="F101" s="119"/>
      <c r="G101" s="119"/>
      <c r="H101" s="119"/>
      <c r="I101" s="118"/>
      <c r="J101" s="119"/>
      <c r="K101" s="119"/>
      <c r="L101" s="119"/>
      <c r="M101" s="119"/>
      <c r="N101" s="163"/>
      <c r="O101" s="163"/>
      <c r="P101" s="163"/>
      <c r="Q101" s="9" t="str">
        <f>IFERROR(VLOOKUP($F$4,不良项目!D$5:E$8,2,FALSE)*VLOOKUP(RIGHT(D101,2),不良项目!D$11:E$37,2,FALSE),"")</f>
        <v/>
      </c>
      <c r="T101"/>
      <c r="U101"/>
      <c r="V101"/>
      <c r="W101"/>
      <c r="X101"/>
      <c r="Y101"/>
      <c r="Z101"/>
      <c r="AA101"/>
      <c r="AB101"/>
      <c r="AC101"/>
      <c r="AD101"/>
      <c r="AE101"/>
      <c r="AF101"/>
      <c r="AG101"/>
      <c r="AH101"/>
      <c r="AI101"/>
      <c r="AJ101"/>
      <c r="AK101"/>
    </row>
    <row r="102" spans="2:37">
      <c r="B102" s="114"/>
      <c r="C102" s="180"/>
      <c r="D102" s="181"/>
      <c r="E102" s="118"/>
      <c r="F102" s="119"/>
      <c r="G102" s="119"/>
      <c r="H102" s="119"/>
      <c r="I102" s="118"/>
      <c r="J102" s="119"/>
      <c r="K102" s="119"/>
      <c r="L102" s="119"/>
      <c r="M102" s="119"/>
      <c r="N102" s="163"/>
      <c r="O102" s="163"/>
      <c r="P102" s="163"/>
      <c r="Q102" s="9" t="str">
        <f>IFERROR(VLOOKUP($F$4,不良项目!D$5:E$8,2,FALSE)*VLOOKUP(RIGHT(D102,2),不良项目!D$11:E$37,2,FALSE),"")</f>
        <v/>
      </c>
      <c r="T102"/>
      <c r="U102"/>
      <c r="V102"/>
      <c r="W102"/>
      <c r="X102"/>
      <c r="Y102"/>
      <c r="Z102"/>
      <c r="AA102"/>
      <c r="AB102"/>
      <c r="AC102"/>
      <c r="AD102"/>
      <c r="AE102"/>
      <c r="AF102"/>
      <c r="AG102"/>
      <c r="AH102"/>
      <c r="AI102"/>
      <c r="AJ102"/>
      <c r="AK102"/>
    </row>
    <row r="103" spans="2:37" ht="15.75" customHeight="1">
      <c r="B103" s="114"/>
      <c r="C103" s="180"/>
      <c r="D103" s="181"/>
      <c r="E103" s="118"/>
      <c r="F103" s="119"/>
      <c r="G103" s="185"/>
      <c r="H103" s="119"/>
      <c r="I103" s="118"/>
      <c r="J103" s="119"/>
      <c r="K103" s="119"/>
      <c r="L103" s="119"/>
      <c r="M103" s="119"/>
      <c r="N103" s="163"/>
      <c r="O103" s="163"/>
      <c r="P103" s="163"/>
      <c r="Q103" s="9" t="str">
        <f>IFERROR(VLOOKUP($F$4,不良项目!D$5:E$8,2,FALSE)*VLOOKUP(RIGHT(D103,2),不良项目!D$11:E$37,2,FALSE),"")</f>
        <v/>
      </c>
      <c r="T103"/>
      <c r="U103"/>
      <c r="V103"/>
      <c r="W103"/>
      <c r="X103"/>
      <c r="Y103"/>
      <c r="Z103"/>
      <c r="AA103"/>
      <c r="AB103"/>
      <c r="AC103"/>
      <c r="AD103"/>
      <c r="AE103"/>
      <c r="AF103"/>
      <c r="AG103"/>
      <c r="AH103"/>
      <c r="AI103"/>
      <c r="AJ103"/>
      <c r="AK103"/>
    </row>
    <row r="104" spans="2:37">
      <c r="B104" s="114"/>
      <c r="C104" s="180"/>
      <c r="D104" s="181"/>
      <c r="E104" s="118"/>
      <c r="F104" s="119"/>
      <c r="G104" s="119"/>
      <c r="H104" s="119"/>
      <c r="I104" s="118"/>
      <c r="J104" s="119"/>
      <c r="K104" s="119"/>
      <c r="L104" s="119"/>
      <c r="M104" s="119"/>
      <c r="N104" s="163"/>
      <c r="O104" s="163"/>
      <c r="P104" s="163"/>
      <c r="Q104" s="9" t="str">
        <f>IFERROR(VLOOKUP($F$4,不良项目!D$5:E$8,2,FALSE)*VLOOKUP(RIGHT(D104,2),不良项目!D$11:E$37,2,FALSE),"")</f>
        <v/>
      </c>
      <c r="T104"/>
      <c r="U104"/>
      <c r="V104"/>
      <c r="W104"/>
      <c r="X104"/>
      <c r="Y104"/>
      <c r="Z104"/>
      <c r="AA104"/>
      <c r="AB104"/>
      <c r="AC104"/>
      <c r="AD104"/>
      <c r="AE104"/>
      <c r="AF104"/>
      <c r="AG104"/>
      <c r="AH104"/>
      <c r="AI104"/>
      <c r="AJ104"/>
      <c r="AK104"/>
    </row>
    <row r="105" spans="2:37">
      <c r="B105" s="114"/>
      <c r="C105" s="180"/>
      <c r="D105" s="181"/>
      <c r="E105" s="118"/>
      <c r="F105" s="119"/>
      <c r="G105" s="119"/>
      <c r="H105" s="119"/>
      <c r="I105" s="118"/>
      <c r="J105" s="119"/>
      <c r="K105" s="119"/>
      <c r="L105" s="119"/>
      <c r="M105" s="119"/>
      <c r="N105" s="163"/>
      <c r="O105" s="163"/>
      <c r="P105" s="163"/>
      <c r="Q105" s="9" t="str">
        <f>IFERROR(VLOOKUP($F$4,不良项目!D$5:E$8,2,FALSE)*VLOOKUP(RIGHT(D105,2),不良项目!D$11:E$37,2,FALSE),"")</f>
        <v/>
      </c>
      <c r="T105"/>
      <c r="U105"/>
      <c r="V105"/>
      <c r="W105"/>
      <c r="X105"/>
      <c r="Y105"/>
      <c r="Z105"/>
      <c r="AA105"/>
      <c r="AB105"/>
      <c r="AC105"/>
      <c r="AD105"/>
      <c r="AE105"/>
      <c r="AF105"/>
      <c r="AG105"/>
      <c r="AH105"/>
      <c r="AI105"/>
      <c r="AJ105"/>
      <c r="AK105"/>
    </row>
    <row r="106" spans="2:37">
      <c r="B106" s="114"/>
      <c r="C106" s="180"/>
      <c r="D106" s="181"/>
      <c r="E106" s="118"/>
      <c r="F106" s="119"/>
      <c r="G106" s="119"/>
      <c r="H106" s="119"/>
      <c r="I106" s="118"/>
      <c r="J106" s="119"/>
      <c r="K106" s="119"/>
      <c r="L106" s="119"/>
      <c r="M106" s="119"/>
      <c r="N106" s="163"/>
      <c r="O106" s="163"/>
      <c r="P106" s="163"/>
      <c r="Q106" s="9" t="str">
        <f>IFERROR(VLOOKUP($F$4,不良项目!D$5:E$8,2,FALSE)*VLOOKUP(RIGHT(D106,2),不良项目!D$11:E$37,2,FALSE),"")</f>
        <v/>
      </c>
      <c r="T106"/>
      <c r="U106"/>
      <c r="V106"/>
      <c r="W106"/>
      <c r="X106"/>
      <c r="Y106"/>
      <c r="Z106"/>
      <c r="AA106"/>
      <c r="AB106"/>
      <c r="AC106"/>
      <c r="AD106"/>
      <c r="AE106"/>
      <c r="AF106"/>
      <c r="AG106"/>
      <c r="AH106"/>
      <c r="AI106"/>
      <c r="AJ106"/>
      <c r="AK106"/>
    </row>
    <row r="107" spans="2:37">
      <c r="B107" s="114"/>
      <c r="C107" s="180"/>
      <c r="D107" s="180"/>
      <c r="E107" s="118"/>
      <c r="F107" s="119"/>
      <c r="G107" s="119"/>
      <c r="H107" s="119"/>
      <c r="I107" s="118"/>
      <c r="J107" s="119"/>
      <c r="K107" s="119"/>
      <c r="L107" s="119"/>
      <c r="M107" s="119"/>
      <c r="N107" s="163"/>
      <c r="O107" s="163"/>
      <c r="P107" s="163"/>
      <c r="Q107" s="9" t="str">
        <f>IFERROR(VLOOKUP($F$4,不良项目!D$5:E$8,2,FALSE)*VLOOKUP(RIGHT(D107,2),不良项目!D$11:E$37,2,FALSE),"")</f>
        <v/>
      </c>
    </row>
    <row r="108" spans="2:37">
      <c r="B108" s="114"/>
      <c r="C108" s="180"/>
      <c r="D108" s="181"/>
      <c r="E108" s="118"/>
      <c r="F108" s="119"/>
      <c r="G108" s="119"/>
      <c r="H108" s="119"/>
      <c r="I108" s="118"/>
      <c r="J108" s="119"/>
      <c r="K108" s="119"/>
      <c r="L108" s="119"/>
      <c r="M108" s="119"/>
      <c r="N108" s="163"/>
      <c r="O108" s="163"/>
      <c r="P108" s="163"/>
      <c r="Q108" s="9" t="str">
        <f>IFERROR(VLOOKUP($F$4,不良项目!D$5:E$8,2,FALSE)*VLOOKUP(RIGHT(D108,2),不良项目!D$11:E$37,2,FALSE),"")</f>
        <v/>
      </c>
    </row>
    <row r="109" spans="2:37">
      <c r="B109" s="114"/>
      <c r="C109" s="180"/>
      <c r="D109" s="181"/>
      <c r="E109" s="118"/>
      <c r="F109" s="119"/>
      <c r="G109" s="119"/>
      <c r="H109" s="119"/>
      <c r="I109" s="118"/>
      <c r="J109" s="119"/>
      <c r="K109" s="119"/>
      <c r="L109" s="119"/>
      <c r="M109" s="119"/>
      <c r="N109" s="163"/>
      <c r="O109" s="163"/>
      <c r="P109" s="163"/>
      <c r="Q109" s="9" t="str">
        <f>IFERROR(VLOOKUP($F$4,不良项目!D$5:E$8,2,FALSE)*VLOOKUP(RIGHT(D109,2),不良项目!D$11:E$37,2,FALSE),"")</f>
        <v/>
      </c>
    </row>
    <row r="110" spans="2:37">
      <c r="B110" s="114"/>
      <c r="C110" s="180"/>
      <c r="D110" s="181"/>
      <c r="E110" s="118"/>
      <c r="F110" s="119"/>
      <c r="G110" s="119"/>
      <c r="H110" s="119"/>
      <c r="I110" s="118"/>
      <c r="J110" s="119"/>
      <c r="K110" s="119"/>
      <c r="L110" s="119"/>
      <c r="M110" s="119"/>
      <c r="N110" s="163"/>
      <c r="O110" s="163"/>
      <c r="P110" s="163"/>
      <c r="Q110" s="9" t="str">
        <f>IFERROR(VLOOKUP($F$4,不良项目!D$5:E$8,2,FALSE)*VLOOKUP(RIGHT(D110,2),不良项目!D$11:E$37,2,FALSE),"")</f>
        <v/>
      </c>
    </row>
    <row r="111" spans="2:37">
      <c r="B111" s="114"/>
      <c r="C111" s="180"/>
      <c r="D111" s="181"/>
      <c r="E111" s="118"/>
      <c r="F111" s="119"/>
      <c r="G111" s="119"/>
      <c r="H111" s="119"/>
      <c r="I111" s="118"/>
      <c r="J111" s="119"/>
      <c r="K111" s="119"/>
      <c r="L111" s="119"/>
      <c r="M111" s="119"/>
      <c r="N111" s="163"/>
      <c r="O111" s="163"/>
      <c r="P111" s="163"/>
      <c r="Q111" s="9" t="str">
        <f>IFERROR(VLOOKUP($F$4,不良项目!D$5:E$8,2,FALSE)*VLOOKUP(RIGHT(D111,2),不良项目!D$11:E$37,2,FALSE),"")</f>
        <v/>
      </c>
    </row>
    <row r="112" spans="2:37">
      <c r="B112" s="120"/>
      <c r="C112" s="182"/>
      <c r="D112" s="183"/>
      <c r="E112" s="122"/>
      <c r="F112" s="123"/>
      <c r="G112" s="123"/>
      <c r="H112" s="123"/>
      <c r="I112" s="122"/>
      <c r="J112" s="123"/>
      <c r="K112" s="123"/>
      <c r="L112" s="123"/>
      <c r="M112" s="123"/>
      <c r="N112" s="167"/>
      <c r="O112" s="167"/>
      <c r="P112" s="167"/>
      <c r="Q112" s="9" t="str">
        <f>IFERROR(VLOOKUP($F$4,不良项目!D$5:E$8,2,FALSE)*VLOOKUP(RIGHT(D112,2),不良项目!D$11:E$37,2,FALSE),"")</f>
        <v/>
      </c>
    </row>
    <row r="113" spans="2:17">
      <c r="B113" s="114">
        <v>6</v>
      </c>
      <c r="C113" s="115" t="s">
        <v>6</v>
      </c>
      <c r="D113" s="115" t="s">
        <v>62</v>
      </c>
      <c r="E113" s="249" t="s">
        <v>70</v>
      </c>
      <c r="F113" s="250"/>
      <c r="G113" s="250"/>
      <c r="H113" s="250"/>
      <c r="I113" s="259" t="s">
        <v>71</v>
      </c>
      <c r="J113" s="260"/>
      <c r="K113" s="260"/>
      <c r="L113" s="260"/>
      <c r="M113" s="260"/>
      <c r="N113" s="163" t="s">
        <v>65</v>
      </c>
      <c r="O113" s="163"/>
      <c r="P113" s="163"/>
      <c r="Q113" s="9">
        <f>IFERROR(VLOOKUP($F$4,不良项目!D$5:E$8,2,FALSE)*VLOOKUP(RIGHT(D113,2),不良项目!D$11:E$37,2,FALSE),"")</f>
        <v>5</v>
      </c>
    </row>
    <row r="114" spans="2:17">
      <c r="B114" s="114"/>
      <c r="C114" s="115"/>
      <c r="D114" s="115"/>
      <c r="E114" s="249"/>
      <c r="F114" s="250"/>
      <c r="G114" s="250"/>
      <c r="H114" s="250"/>
      <c r="I114" s="259"/>
      <c r="J114" s="260"/>
      <c r="K114" s="260"/>
      <c r="L114" s="260"/>
      <c r="M114" s="260"/>
      <c r="N114" s="163"/>
      <c r="O114" s="163"/>
      <c r="P114" s="163"/>
      <c r="Q114" s="9" t="str">
        <f>IFERROR(VLOOKUP($F$4,不良项目!D$5:E$8,2,FALSE)*VLOOKUP(RIGHT(D114,2),不良项目!D$11:E$37,2,FALSE),"")</f>
        <v/>
      </c>
    </row>
    <row r="115" spans="2:17">
      <c r="B115" s="114"/>
      <c r="C115" s="115"/>
      <c r="D115" s="115"/>
      <c r="E115" s="249"/>
      <c r="F115" s="250"/>
      <c r="G115" s="250"/>
      <c r="H115" s="250"/>
      <c r="I115" s="259"/>
      <c r="J115" s="260"/>
      <c r="K115" s="260"/>
      <c r="L115" s="260"/>
      <c r="M115" s="260"/>
      <c r="N115" s="163"/>
      <c r="O115" s="163"/>
      <c r="P115" s="163"/>
      <c r="Q115" s="9" t="str">
        <f>IFERROR(VLOOKUP($F$4,不良项目!D$5:E$8,2,FALSE)*VLOOKUP(RIGHT(D115,2),不良项目!D$11:E$37,2,FALSE),"")</f>
        <v/>
      </c>
    </row>
    <row r="116" spans="2:17">
      <c r="B116" s="114"/>
      <c r="C116" s="180"/>
      <c r="D116" s="181"/>
      <c r="E116" s="118"/>
      <c r="F116" s="119"/>
      <c r="G116" s="119"/>
      <c r="H116" s="119"/>
      <c r="I116" s="118"/>
      <c r="J116" s="119"/>
      <c r="K116" s="119"/>
      <c r="L116" s="119"/>
      <c r="M116" s="119"/>
      <c r="N116" s="163"/>
      <c r="O116" s="163"/>
      <c r="P116" s="163"/>
      <c r="Q116" s="9" t="str">
        <f>IFERROR(VLOOKUP($F$4,不良项目!D$5:E$8,2,FALSE)*VLOOKUP(RIGHT(D116,2),不良项目!D$11:E$37,2,FALSE),"")</f>
        <v/>
      </c>
    </row>
    <row r="117" spans="2:17">
      <c r="B117" s="114"/>
      <c r="C117" s="180"/>
      <c r="D117" s="181"/>
      <c r="E117" s="118"/>
      <c r="F117" s="119"/>
      <c r="G117" s="119"/>
      <c r="H117" s="119"/>
      <c r="I117" s="118"/>
      <c r="J117" s="119"/>
      <c r="K117" s="119"/>
      <c r="L117" s="119"/>
      <c r="M117" s="119"/>
      <c r="N117" s="163"/>
      <c r="O117" s="163"/>
      <c r="P117" s="163"/>
      <c r="Q117" s="9" t="str">
        <f>IFERROR(VLOOKUP($F$4,不良项目!D$5:E$8,2,FALSE)*VLOOKUP(RIGHT(D117,2),不良项目!D$11:E$37,2,FALSE),"")</f>
        <v/>
      </c>
    </row>
    <row r="118" spans="2:17">
      <c r="B118" s="114"/>
      <c r="C118" s="180"/>
      <c r="D118" s="181"/>
      <c r="E118" s="118"/>
      <c r="F118" s="119"/>
      <c r="G118" s="119"/>
      <c r="H118" s="119"/>
      <c r="I118" s="118"/>
      <c r="J118" s="119"/>
      <c r="K118" s="119"/>
      <c r="L118" s="119"/>
      <c r="M118" s="119"/>
      <c r="N118" s="163"/>
      <c r="O118" s="163"/>
      <c r="P118" s="163"/>
      <c r="Q118" s="9" t="str">
        <f>IFERROR(VLOOKUP($F$4,不良项目!D$5:E$8,2,FALSE)*VLOOKUP(RIGHT(D118,2),不良项目!D$11:E$37,2,FALSE),"")</f>
        <v/>
      </c>
    </row>
    <row r="119" spans="2:17">
      <c r="B119" s="114"/>
      <c r="C119" s="180"/>
      <c r="D119" s="181"/>
      <c r="E119" s="118"/>
      <c r="F119" s="119"/>
      <c r="G119" s="119"/>
      <c r="H119" s="119"/>
      <c r="I119" s="118"/>
      <c r="J119" s="119"/>
      <c r="K119" s="119"/>
      <c r="L119" s="119"/>
      <c r="M119" s="119"/>
      <c r="N119" s="163"/>
      <c r="O119" s="163"/>
      <c r="P119" s="163"/>
      <c r="Q119" s="9" t="str">
        <f>IFERROR(VLOOKUP($F$4,不良项目!D$5:E$8,2,FALSE)*VLOOKUP(RIGHT(D119,2),不良项目!D$11:E$37,2,FALSE),"")</f>
        <v/>
      </c>
    </row>
    <row r="120" spans="2:17">
      <c r="B120" s="114"/>
      <c r="C120" s="180"/>
      <c r="D120" s="181"/>
      <c r="E120" s="118"/>
      <c r="F120" s="119"/>
      <c r="G120" s="119"/>
      <c r="H120" s="119"/>
      <c r="I120" s="118"/>
      <c r="J120" s="119"/>
      <c r="K120" s="119"/>
      <c r="L120" s="119"/>
      <c r="M120" s="119"/>
      <c r="N120" s="163"/>
      <c r="O120" s="163"/>
      <c r="P120" s="163"/>
      <c r="Q120" s="9" t="str">
        <f>IFERROR(VLOOKUP($F$4,不良项目!D$5:E$8,2,FALSE)*VLOOKUP(RIGHT(D120,2),不良项目!D$11:E$37,2,FALSE),"")</f>
        <v/>
      </c>
    </row>
    <row r="121" spans="2:17">
      <c r="B121" s="114"/>
      <c r="C121" s="180"/>
      <c r="D121" s="181"/>
      <c r="E121" s="118"/>
      <c r="F121" s="119"/>
      <c r="G121" s="119"/>
      <c r="H121" s="119"/>
      <c r="I121" s="118"/>
      <c r="J121" s="119"/>
      <c r="K121" s="119"/>
      <c r="L121" s="119"/>
      <c r="M121" s="119"/>
      <c r="N121" s="163"/>
      <c r="O121" s="163"/>
      <c r="P121" s="163"/>
      <c r="Q121" s="9" t="str">
        <f>IFERROR(VLOOKUP($F$4,不良项目!D$5:E$8,2,FALSE)*VLOOKUP(RIGHT(D121,2),不良项目!D$11:E$37,2,FALSE),"")</f>
        <v/>
      </c>
    </row>
    <row r="122" spans="2:17">
      <c r="B122" s="114"/>
      <c r="C122" s="180"/>
      <c r="D122" s="181"/>
      <c r="E122" s="118"/>
      <c r="F122" s="119"/>
      <c r="G122" s="119"/>
      <c r="H122" s="119"/>
      <c r="I122" s="118"/>
      <c r="J122" s="119"/>
      <c r="K122" s="119"/>
      <c r="L122" s="119"/>
      <c r="M122" s="119"/>
      <c r="N122" s="163"/>
      <c r="O122" s="163"/>
      <c r="P122" s="163"/>
      <c r="Q122" s="9" t="str">
        <f>IFERROR(VLOOKUP($F$4,不良项目!D$5:E$8,2,FALSE)*VLOOKUP(RIGHT(D122,2),不良项目!D$11:E$37,2,FALSE),"")</f>
        <v/>
      </c>
    </row>
    <row r="123" spans="2:17">
      <c r="B123" s="114"/>
      <c r="C123" s="180"/>
      <c r="D123" s="181"/>
      <c r="E123" s="118"/>
      <c r="F123" s="119"/>
      <c r="G123" s="119"/>
      <c r="H123" s="119"/>
      <c r="I123" s="118"/>
      <c r="J123" s="119"/>
      <c r="K123" s="119"/>
      <c r="L123" s="119"/>
      <c r="M123" s="119"/>
      <c r="N123" s="163"/>
      <c r="O123" s="163"/>
      <c r="P123" s="163"/>
      <c r="Q123" s="9" t="str">
        <f>IFERROR(VLOOKUP($F$4,不良项目!D$5:E$8,2,FALSE)*VLOOKUP(RIGHT(D123,2),不良项目!D$11:E$37,2,FALSE),"")</f>
        <v/>
      </c>
    </row>
    <row r="124" spans="2:17">
      <c r="B124" s="114"/>
      <c r="C124" s="180"/>
      <c r="D124" s="181"/>
      <c r="E124" s="118"/>
      <c r="F124" s="119"/>
      <c r="G124" s="119"/>
      <c r="H124" s="119"/>
      <c r="I124" s="118"/>
      <c r="J124" s="119"/>
      <c r="K124" s="119"/>
      <c r="L124" s="119"/>
      <c r="M124" s="119"/>
      <c r="N124" s="163"/>
      <c r="O124" s="163"/>
      <c r="P124" s="163"/>
      <c r="Q124" s="9" t="str">
        <f>IFERROR(VLOOKUP($F$4,不良项目!D$5:E$8,2,FALSE)*VLOOKUP(RIGHT(D124,2),不良项目!D$11:E$37,2,FALSE),"")</f>
        <v/>
      </c>
    </row>
    <row r="125" spans="2:17">
      <c r="B125" s="114"/>
      <c r="C125" s="180"/>
      <c r="D125" s="181"/>
      <c r="E125" s="118"/>
      <c r="F125" s="119"/>
      <c r="G125" s="119"/>
      <c r="H125" s="119"/>
      <c r="I125" s="118"/>
      <c r="J125" s="119"/>
      <c r="K125" s="119"/>
      <c r="L125" s="119"/>
      <c r="M125" s="119"/>
      <c r="N125" s="163"/>
      <c r="O125" s="163"/>
      <c r="P125" s="163"/>
      <c r="Q125" s="9" t="str">
        <f>IFERROR(VLOOKUP($F$4,不良项目!D$5:E$8,2,FALSE)*VLOOKUP(RIGHT(D125,2),不良项目!D$11:E$37,2,FALSE),"")</f>
        <v/>
      </c>
    </row>
    <row r="126" spans="2:17">
      <c r="B126" s="114"/>
      <c r="C126" s="180"/>
      <c r="D126" s="181"/>
      <c r="E126" s="118"/>
      <c r="F126" s="119"/>
      <c r="G126" s="119"/>
      <c r="H126" s="119"/>
      <c r="I126" s="118"/>
      <c r="J126" s="119"/>
      <c r="K126" s="119"/>
      <c r="L126" s="119"/>
      <c r="M126" s="119"/>
      <c r="N126" s="163"/>
      <c r="O126" s="163"/>
      <c r="P126" s="163"/>
      <c r="Q126" s="9" t="str">
        <f>IFERROR(VLOOKUP($F$4,不良项目!D$5:E$8,2,FALSE)*VLOOKUP(RIGHT(D126,2),不良项目!D$11:E$37,2,FALSE),"")</f>
        <v/>
      </c>
    </row>
    <row r="127" spans="2:17">
      <c r="B127" s="114"/>
      <c r="C127" s="180"/>
      <c r="D127" s="181"/>
      <c r="E127" s="118"/>
      <c r="F127" s="119"/>
      <c r="G127" s="119"/>
      <c r="H127" s="119"/>
      <c r="I127" s="118"/>
      <c r="J127" s="119"/>
      <c r="K127" s="119"/>
      <c r="L127" s="119"/>
      <c r="M127" s="119"/>
      <c r="N127" s="163"/>
      <c r="O127" s="163"/>
      <c r="P127" s="163"/>
      <c r="Q127" s="9" t="str">
        <f>IFERROR(VLOOKUP($F$4,不良项目!D$5:E$8,2,FALSE)*VLOOKUP(RIGHT(D127,2),不良项目!D$11:E$37,2,FALSE),"")</f>
        <v/>
      </c>
    </row>
    <row r="128" spans="2:17">
      <c r="B128" s="120"/>
      <c r="C128" s="182"/>
      <c r="D128" s="183"/>
      <c r="E128" s="122"/>
      <c r="F128" s="123"/>
      <c r="G128" s="123"/>
      <c r="H128" s="123"/>
      <c r="I128" s="122"/>
      <c r="J128" s="123"/>
      <c r="K128" s="123"/>
      <c r="L128" s="123"/>
      <c r="M128" s="123"/>
      <c r="N128" s="167"/>
      <c r="O128" s="167"/>
      <c r="P128" s="167"/>
      <c r="Q128" s="9" t="str">
        <f>IFERROR(VLOOKUP($F$4,不良项目!D$5:E$8,2,FALSE)*VLOOKUP(RIGHT(D128,2),不良项目!D$11:E$37,2,FALSE),"")</f>
        <v/>
      </c>
    </row>
    <row r="129" spans="2:17">
      <c r="B129" s="114">
        <v>7</v>
      </c>
      <c r="C129" s="115" t="s">
        <v>6</v>
      </c>
      <c r="D129" s="115" t="s">
        <v>62</v>
      </c>
      <c r="E129" s="259" t="s">
        <v>72</v>
      </c>
      <c r="F129" s="250"/>
      <c r="G129" s="250"/>
      <c r="H129" s="250"/>
      <c r="I129" s="259" t="s">
        <v>73</v>
      </c>
      <c r="J129" s="260"/>
      <c r="K129" s="260"/>
      <c r="L129" s="260"/>
      <c r="M129" s="260"/>
      <c r="N129" s="163" t="s">
        <v>58</v>
      </c>
      <c r="O129" s="163"/>
      <c r="P129" s="163"/>
      <c r="Q129" s="9">
        <f>IFERROR(VLOOKUP($F$4,不良项目!D$5:E$8,2,FALSE)*VLOOKUP(RIGHT(D129,2),不良项目!D$11:E$37,2,FALSE),"")</f>
        <v>5</v>
      </c>
    </row>
    <row r="130" spans="2:17">
      <c r="B130" s="114"/>
      <c r="C130" s="115"/>
      <c r="D130" s="115"/>
      <c r="E130" s="249"/>
      <c r="F130" s="250"/>
      <c r="G130" s="250"/>
      <c r="H130" s="250"/>
      <c r="I130" s="259"/>
      <c r="J130" s="260"/>
      <c r="K130" s="260"/>
      <c r="L130" s="260"/>
      <c r="M130" s="260"/>
      <c r="N130" s="163"/>
      <c r="O130" s="163"/>
      <c r="P130" s="163"/>
      <c r="Q130" s="9" t="str">
        <f>IFERROR(VLOOKUP($F$4,不良项目!D$5:E$8,2,FALSE)*VLOOKUP(RIGHT(D130,2),不良项目!D$11:E$37,2,FALSE),"")</f>
        <v/>
      </c>
    </row>
    <row r="131" spans="2:17">
      <c r="B131" s="114"/>
      <c r="C131" s="115"/>
      <c r="D131" s="115"/>
      <c r="E131" s="249"/>
      <c r="F131" s="250"/>
      <c r="G131" s="250"/>
      <c r="H131" s="250"/>
      <c r="I131" s="259"/>
      <c r="J131" s="260"/>
      <c r="K131" s="260"/>
      <c r="L131" s="260"/>
      <c r="M131" s="260"/>
      <c r="N131" s="163"/>
      <c r="O131" s="163"/>
      <c r="P131" s="163"/>
      <c r="Q131" s="9" t="str">
        <f>IFERROR(VLOOKUP($F$4,不良项目!D$5:E$8,2,FALSE)*VLOOKUP(RIGHT(D131,2),不良项目!D$11:E$37,2,FALSE),"")</f>
        <v/>
      </c>
    </row>
    <row r="132" spans="2:17">
      <c r="B132" s="114"/>
      <c r="C132" s="180"/>
      <c r="D132" s="181"/>
      <c r="E132" s="118"/>
      <c r="F132" s="119"/>
      <c r="G132" s="119"/>
      <c r="H132" s="119"/>
      <c r="I132" s="259"/>
      <c r="J132" s="260"/>
      <c r="K132" s="260"/>
      <c r="L132" s="260"/>
      <c r="M132" s="260"/>
      <c r="N132" s="163"/>
      <c r="O132" s="163"/>
      <c r="P132" s="163"/>
      <c r="Q132" s="9" t="str">
        <f>IFERROR(VLOOKUP($F$4,不良项目!D$5:E$8,2,FALSE)*VLOOKUP(RIGHT(D132,2),不良项目!D$11:E$37,2,FALSE),"")</f>
        <v/>
      </c>
    </row>
    <row r="133" spans="2:17">
      <c r="B133" s="114"/>
      <c r="C133" s="180"/>
      <c r="D133" s="181"/>
      <c r="E133" s="118"/>
      <c r="F133" s="119"/>
      <c r="G133" s="119"/>
      <c r="H133" s="119"/>
      <c r="I133" s="118"/>
      <c r="J133" s="119"/>
      <c r="K133" s="119"/>
      <c r="L133" s="119"/>
      <c r="M133" s="119"/>
      <c r="N133" s="163"/>
      <c r="O133" s="163"/>
      <c r="P133" s="163"/>
      <c r="Q133" s="9" t="str">
        <f>IFERROR(VLOOKUP($F$4,不良项目!D$5:E$8,2,FALSE)*VLOOKUP(RIGHT(D133,2),不良项目!D$11:E$37,2,FALSE),"")</f>
        <v/>
      </c>
    </row>
    <row r="134" spans="2:17">
      <c r="B134" s="114"/>
      <c r="C134" s="180"/>
      <c r="D134" s="181"/>
      <c r="E134" s="118"/>
      <c r="F134" s="119"/>
      <c r="G134" s="119"/>
      <c r="H134" s="119"/>
      <c r="I134" s="118"/>
      <c r="J134" s="119"/>
      <c r="K134" s="119"/>
      <c r="L134" s="119"/>
      <c r="M134" s="119"/>
      <c r="N134" s="163"/>
      <c r="O134" s="163"/>
      <c r="P134" s="163"/>
      <c r="Q134" s="9" t="str">
        <f>IFERROR(VLOOKUP($F$4,不良项目!D$5:E$8,2,FALSE)*VLOOKUP(RIGHT(D134,2),不良项目!D$11:E$37,2,FALSE),"")</f>
        <v/>
      </c>
    </row>
    <row r="135" spans="2:17">
      <c r="B135" s="114"/>
      <c r="C135" s="180"/>
      <c r="D135" s="181"/>
      <c r="E135" s="118"/>
      <c r="F135" s="119"/>
      <c r="G135" s="119"/>
      <c r="H135" s="119"/>
      <c r="I135" s="118"/>
      <c r="J135" s="119"/>
      <c r="K135" s="119"/>
      <c r="L135" s="119"/>
      <c r="M135" s="119"/>
      <c r="N135" s="163"/>
      <c r="O135" s="163"/>
      <c r="P135" s="163"/>
      <c r="Q135" s="9" t="str">
        <f>IFERROR(VLOOKUP($F$4,不良项目!D$5:E$8,2,FALSE)*VLOOKUP(RIGHT(D135,2),不良项目!D$11:E$37,2,FALSE),"")</f>
        <v/>
      </c>
    </row>
    <row r="136" spans="2:17">
      <c r="B136" s="114"/>
      <c r="C136" s="180"/>
      <c r="D136" s="181"/>
      <c r="E136" s="118"/>
      <c r="F136" s="119"/>
      <c r="G136" s="119"/>
      <c r="H136" s="119"/>
      <c r="I136" s="118"/>
      <c r="J136" s="119"/>
      <c r="K136" s="119"/>
      <c r="L136" s="119"/>
      <c r="M136" s="119"/>
      <c r="N136" s="163"/>
      <c r="O136" s="163"/>
      <c r="P136" s="163"/>
      <c r="Q136" s="9" t="str">
        <f>IFERROR(VLOOKUP($F$4,不良项目!D$5:E$8,2,FALSE)*VLOOKUP(RIGHT(D136,2),不良项目!D$11:E$37,2,FALSE),"")</f>
        <v/>
      </c>
    </row>
    <row r="137" spans="2:17">
      <c r="B137" s="114"/>
      <c r="C137" s="180"/>
      <c r="D137" s="181"/>
      <c r="E137" s="118"/>
      <c r="F137" s="119"/>
      <c r="G137" s="119"/>
      <c r="H137" s="119"/>
      <c r="I137" s="118"/>
      <c r="J137" s="119"/>
      <c r="K137" s="119"/>
      <c r="L137" s="119"/>
      <c r="M137" s="119"/>
      <c r="N137" s="163"/>
      <c r="O137" s="163"/>
      <c r="P137" s="163"/>
      <c r="Q137" s="9" t="str">
        <f>IFERROR(VLOOKUP($F$4,不良项目!D$5:E$8,2,FALSE)*VLOOKUP(RIGHT(D137,2),不良项目!D$11:E$37,2,FALSE),"")</f>
        <v/>
      </c>
    </row>
    <row r="138" spans="2:17">
      <c r="B138" s="114"/>
      <c r="C138" s="180"/>
      <c r="D138" s="181"/>
      <c r="E138" s="118"/>
      <c r="F138" s="119"/>
      <c r="G138" s="119"/>
      <c r="H138" s="119"/>
      <c r="I138" s="118"/>
      <c r="J138" s="119"/>
      <c r="K138" s="119"/>
      <c r="L138" s="119"/>
      <c r="M138" s="119"/>
      <c r="N138" s="163"/>
      <c r="O138" s="163"/>
      <c r="P138" s="163"/>
      <c r="Q138" s="9" t="str">
        <f>IFERROR(VLOOKUP($F$4,不良项目!D$5:E$8,2,FALSE)*VLOOKUP(RIGHT(D138,2),不良项目!D$11:E$37,2,FALSE),"")</f>
        <v/>
      </c>
    </row>
    <row r="139" spans="2:17">
      <c r="B139" s="114"/>
      <c r="C139" s="180"/>
      <c r="D139" s="181"/>
      <c r="E139" s="118"/>
      <c r="F139" s="119"/>
      <c r="G139" s="119"/>
      <c r="H139" s="119"/>
      <c r="I139" s="118"/>
      <c r="J139" s="119"/>
      <c r="K139" s="119"/>
      <c r="L139" s="119"/>
      <c r="M139" s="119"/>
      <c r="N139" s="163"/>
      <c r="O139" s="163"/>
      <c r="P139" s="163"/>
      <c r="Q139" s="9" t="str">
        <f>IFERROR(VLOOKUP($F$4,不良项目!D$5:E$8,2,FALSE)*VLOOKUP(RIGHT(D139,2),不良项目!D$11:E$37,2,FALSE),"")</f>
        <v/>
      </c>
    </row>
    <row r="140" spans="2:17">
      <c r="B140" s="114"/>
      <c r="C140" s="180"/>
      <c r="D140" s="181"/>
      <c r="E140" s="118"/>
      <c r="F140" s="119"/>
      <c r="G140" s="119"/>
      <c r="H140" s="119"/>
      <c r="I140" s="118"/>
      <c r="J140" s="119"/>
      <c r="K140" s="119"/>
      <c r="L140" s="119"/>
      <c r="M140" s="119"/>
      <c r="N140" s="163"/>
      <c r="O140" s="163"/>
      <c r="P140" s="163"/>
      <c r="Q140" s="9" t="str">
        <f>IFERROR(VLOOKUP($F$4,不良项目!D$5:E$8,2,FALSE)*VLOOKUP(RIGHT(D140,2),不良项目!D$11:E$37,2,FALSE),"")</f>
        <v/>
      </c>
    </row>
    <row r="141" spans="2:17">
      <c r="B141" s="114"/>
      <c r="C141" s="180"/>
      <c r="D141" s="181"/>
      <c r="E141" s="118"/>
      <c r="F141" s="119"/>
      <c r="G141" s="119"/>
      <c r="H141" s="119"/>
      <c r="I141" s="118"/>
      <c r="J141" s="119"/>
      <c r="K141" s="119"/>
      <c r="L141" s="119"/>
      <c r="M141" s="119"/>
      <c r="N141" s="163"/>
      <c r="O141" s="163"/>
      <c r="P141" s="163"/>
    </row>
    <row r="142" spans="2:17">
      <c r="B142" s="114"/>
      <c r="C142" s="180"/>
      <c r="D142" s="181"/>
      <c r="E142" s="118"/>
      <c r="F142" s="119"/>
      <c r="G142" s="119"/>
      <c r="H142" s="119"/>
      <c r="I142" s="118"/>
      <c r="J142" s="119"/>
      <c r="K142" s="119"/>
      <c r="L142" s="119"/>
      <c r="M142" s="119"/>
      <c r="N142" s="163"/>
      <c r="O142" s="163"/>
      <c r="P142" s="163"/>
    </row>
    <row r="143" spans="2:17">
      <c r="B143" s="114"/>
      <c r="C143" s="180"/>
      <c r="D143" s="181"/>
      <c r="E143" s="118"/>
      <c r="F143" s="119"/>
      <c r="G143" s="119"/>
      <c r="H143" s="119"/>
      <c r="I143" s="118"/>
      <c r="J143" s="119"/>
      <c r="K143" s="119"/>
      <c r="L143" s="119"/>
      <c r="M143" s="119"/>
      <c r="N143" s="163"/>
      <c r="O143" s="163"/>
      <c r="P143" s="163"/>
    </row>
    <row r="144" spans="2:17">
      <c r="B144" s="114"/>
      <c r="C144" s="180"/>
      <c r="D144" s="181"/>
      <c r="E144" s="118"/>
      <c r="F144" s="119"/>
      <c r="G144" s="119"/>
      <c r="H144" s="119"/>
      <c r="I144" s="118"/>
      <c r="J144" s="119"/>
      <c r="K144" s="119"/>
      <c r="L144" s="119"/>
      <c r="M144" s="119"/>
      <c r="N144" s="163"/>
      <c r="O144" s="163"/>
      <c r="P144" s="163"/>
    </row>
    <row r="145" spans="1:17">
      <c r="B145" s="114"/>
      <c r="C145" s="180"/>
      <c r="D145" s="181"/>
      <c r="E145" s="118"/>
      <c r="F145" s="119"/>
      <c r="G145" s="119"/>
      <c r="H145" s="119"/>
      <c r="I145" s="118"/>
      <c r="J145" s="119"/>
      <c r="K145" s="119"/>
      <c r="L145" s="119"/>
      <c r="M145" s="119"/>
      <c r="N145" s="163"/>
      <c r="O145" s="163"/>
      <c r="P145" s="163"/>
      <c r="Q145" s="9" t="str">
        <f>IFERROR(VLOOKUP($F$4,不良项目!D$5:E$8,2,FALSE)*VLOOKUP(RIGHT(D145,2),不良项目!D$11:E$37,2,FALSE),"")</f>
        <v/>
      </c>
    </row>
    <row r="146" spans="1:17">
      <c r="B146" s="114"/>
      <c r="C146" s="180"/>
      <c r="D146" s="181"/>
      <c r="E146" s="118"/>
      <c r="F146" s="119"/>
      <c r="G146" s="119"/>
      <c r="H146" s="119"/>
      <c r="I146" s="118"/>
      <c r="J146" s="119"/>
      <c r="K146" s="119"/>
      <c r="L146" s="119"/>
      <c r="M146" s="119"/>
      <c r="N146" s="163"/>
      <c r="O146" s="163"/>
      <c r="P146" s="163"/>
      <c r="Q146" s="9" t="str">
        <f>IFERROR(VLOOKUP($F$4,不良项目!D$5:E$8,2,FALSE)*VLOOKUP(RIGHT(D146,2),不良项目!D$11:E$37,2,FALSE),"")</f>
        <v/>
      </c>
    </row>
    <row r="147" spans="1:17">
      <c r="B147" s="114"/>
      <c r="C147" s="180"/>
      <c r="D147" s="181"/>
      <c r="E147" s="118"/>
      <c r="F147" s="119"/>
      <c r="G147" s="119"/>
      <c r="H147" s="119"/>
      <c r="I147" s="177"/>
      <c r="J147" s="119"/>
      <c r="K147" s="119"/>
      <c r="L147" s="119"/>
      <c r="M147" s="178"/>
      <c r="N147" s="163"/>
      <c r="O147" s="163"/>
      <c r="P147" s="163"/>
      <c r="Q147" s="9" t="str">
        <f>IFERROR(VLOOKUP($F$4,不良项目!D$5:E$8,2,FALSE)*VLOOKUP(RIGHT(D147,2),不良项目!D$11:E$37,2,FALSE),"")</f>
        <v/>
      </c>
    </row>
    <row r="148" spans="1:17">
      <c r="B148" s="179"/>
      <c r="C148" s="179"/>
      <c r="D148" s="179"/>
      <c r="E148" s="179"/>
      <c r="F148" s="179"/>
      <c r="G148" s="179"/>
      <c r="H148" s="179"/>
      <c r="I148" s="186"/>
      <c r="J148" s="179"/>
      <c r="K148" s="179"/>
      <c r="L148" s="179"/>
      <c r="M148" s="179"/>
      <c r="N148" s="187"/>
      <c r="O148" s="179"/>
      <c r="P148" s="179"/>
    </row>
    <row r="149" spans="1:17">
      <c r="B149" s="119"/>
      <c r="C149" s="178"/>
      <c r="D149" s="178"/>
      <c r="E149" s="119"/>
      <c r="F149" s="119"/>
      <c r="G149" s="119"/>
      <c r="H149" s="119"/>
      <c r="I149" s="119"/>
      <c r="J149" s="119"/>
      <c r="K149" s="119"/>
      <c r="L149" s="119"/>
      <c r="M149" s="119"/>
      <c r="N149" s="188"/>
      <c r="O149" s="119"/>
      <c r="P149" s="119"/>
    </row>
    <row r="150" spans="1:17" ht="15.75" customHeight="1">
      <c r="A150" s="93"/>
      <c r="B150" s="236" t="str">
        <f>$B$20</f>
        <v>NO</v>
      </c>
      <c r="C150" s="238" t="str">
        <f>$C$20</f>
        <v>型试</v>
      </c>
      <c r="D150" s="238" t="str">
        <f>$D$20</f>
        <v>项目</v>
      </c>
      <c r="E150" s="251" t="str">
        <f>$E$20</f>
        <v>問題点</v>
      </c>
      <c r="F150" s="252"/>
      <c r="G150" s="252"/>
      <c r="H150" s="253"/>
      <c r="I150" s="251" t="str">
        <f>$I$20</f>
        <v>原因，对策</v>
      </c>
      <c r="J150" s="252"/>
      <c r="K150" s="252"/>
      <c r="L150" s="252"/>
      <c r="M150" s="257"/>
      <c r="N150" s="243" t="str">
        <f>$N$20</f>
        <v>修正結果T1</v>
      </c>
      <c r="O150" s="243" t="str">
        <f>$O$20</f>
        <v>修正結果T2</v>
      </c>
      <c r="P150" s="243" t="str">
        <f>$P$20</f>
        <v>原因分类</v>
      </c>
    </row>
    <row r="151" spans="1:17" ht="15.75" customHeight="1">
      <c r="A151" s="93"/>
      <c r="B151" s="237"/>
      <c r="C151" s="239"/>
      <c r="D151" s="239"/>
      <c r="E151" s="254"/>
      <c r="F151" s="255"/>
      <c r="G151" s="255"/>
      <c r="H151" s="256"/>
      <c r="I151" s="254"/>
      <c r="J151" s="255"/>
      <c r="K151" s="255"/>
      <c r="L151" s="255"/>
      <c r="M151" s="258"/>
      <c r="N151" s="245"/>
      <c r="O151" s="245"/>
      <c r="P151" s="245"/>
    </row>
    <row r="152" spans="1:17">
      <c r="B152" s="114">
        <v>8</v>
      </c>
      <c r="C152" s="115" t="s">
        <v>7</v>
      </c>
      <c r="D152" s="115" t="s">
        <v>62</v>
      </c>
      <c r="E152" s="259" t="s">
        <v>74</v>
      </c>
      <c r="F152" s="250"/>
      <c r="G152" s="250"/>
      <c r="H152" s="250"/>
      <c r="I152" s="259" t="s">
        <v>75</v>
      </c>
      <c r="J152" s="260"/>
      <c r="K152" s="260"/>
      <c r="L152" s="260"/>
      <c r="M152" s="260"/>
      <c r="N152" s="163" t="s">
        <v>58</v>
      </c>
      <c r="O152" s="163"/>
      <c r="P152" s="163"/>
      <c r="Q152" s="9">
        <f>IFERROR(VLOOKUP($F$4,不良项目!D$5:E$8,2,FALSE)*VLOOKUP(RIGHT(D152,2),不良项目!D$11:E$37,2,FALSE),"")</f>
        <v>5</v>
      </c>
    </row>
    <row r="153" spans="1:17">
      <c r="B153" s="114"/>
      <c r="C153" s="115"/>
      <c r="D153" s="115"/>
      <c r="E153" s="249"/>
      <c r="F153" s="250"/>
      <c r="G153" s="250"/>
      <c r="H153" s="250"/>
      <c r="I153" s="259"/>
      <c r="J153" s="260"/>
      <c r="K153" s="260"/>
      <c r="L153" s="260"/>
      <c r="M153" s="260"/>
      <c r="N153" s="163"/>
      <c r="O153" s="163"/>
      <c r="P153" s="163"/>
      <c r="Q153" s="9" t="str">
        <f>IFERROR(VLOOKUP($F$4,不良项目!D$5:E$8,2,FALSE)*VLOOKUP(RIGHT(D153,2),不良项目!D$11:E$37,2,FALSE),"")</f>
        <v/>
      </c>
    </row>
    <row r="154" spans="1:17">
      <c r="B154" s="114"/>
      <c r="C154" s="115"/>
      <c r="D154" s="115"/>
      <c r="E154" s="249"/>
      <c r="F154" s="250"/>
      <c r="G154" s="250"/>
      <c r="H154" s="250"/>
      <c r="I154" s="259"/>
      <c r="J154" s="260"/>
      <c r="K154" s="260"/>
      <c r="L154" s="260"/>
      <c r="M154" s="260"/>
      <c r="N154" s="163"/>
      <c r="O154" s="163"/>
      <c r="P154" s="163"/>
      <c r="Q154" s="9" t="str">
        <f>IFERROR(VLOOKUP($F$4,不良项目!D$5:E$8,2,FALSE)*VLOOKUP(RIGHT(D154,2),不良项目!D$11:E$37,2,FALSE),"")</f>
        <v/>
      </c>
    </row>
    <row r="155" spans="1:17">
      <c r="B155" s="114"/>
      <c r="C155" s="180"/>
      <c r="D155" s="181"/>
      <c r="E155" s="118"/>
      <c r="F155" s="119"/>
      <c r="G155" s="119"/>
      <c r="H155" s="119"/>
      <c r="I155" s="259"/>
      <c r="J155" s="260"/>
      <c r="K155" s="260"/>
      <c r="L155" s="260"/>
      <c r="M155" s="260"/>
      <c r="N155" s="163"/>
      <c r="O155" s="163"/>
      <c r="P155" s="163"/>
      <c r="Q155" s="9" t="str">
        <f>IFERROR(VLOOKUP($F$4,不良项目!D$5:E$8,2,FALSE)*VLOOKUP(RIGHT(D155,2),不良项目!D$11:E$37,2,FALSE),"")</f>
        <v/>
      </c>
    </row>
    <row r="156" spans="1:17">
      <c r="B156" s="114"/>
      <c r="C156" s="180"/>
      <c r="D156" s="181"/>
      <c r="E156" s="118"/>
      <c r="F156" s="119"/>
      <c r="G156" s="119"/>
      <c r="H156" s="119"/>
      <c r="I156" s="118"/>
      <c r="J156" s="119"/>
      <c r="K156" s="119"/>
      <c r="L156" s="119"/>
      <c r="M156" s="119"/>
      <c r="N156" s="163"/>
      <c r="O156" s="163"/>
      <c r="P156" s="163"/>
      <c r="Q156" s="9" t="str">
        <f>IFERROR(VLOOKUP($F$4,不良项目!D$5:E$8,2,FALSE)*VLOOKUP(RIGHT(D156,2),不良项目!D$11:E$37,2,FALSE),"")</f>
        <v/>
      </c>
    </row>
    <row r="157" spans="1:17">
      <c r="B157" s="114"/>
      <c r="C157" s="180"/>
      <c r="D157" s="181"/>
      <c r="E157" s="118"/>
      <c r="F157" s="119"/>
      <c r="G157" s="119"/>
      <c r="H157" s="119"/>
      <c r="I157" s="118"/>
      <c r="J157" s="119"/>
      <c r="K157" s="119"/>
      <c r="L157" s="119"/>
      <c r="M157" s="119"/>
      <c r="N157" s="163"/>
      <c r="O157" s="163"/>
      <c r="P157" s="163"/>
      <c r="Q157" s="9" t="str">
        <f>IFERROR(VLOOKUP($F$4,不良项目!D$5:E$8,2,FALSE)*VLOOKUP(RIGHT(D157,2),不良项目!D$11:E$37,2,FALSE),"")</f>
        <v/>
      </c>
    </row>
    <row r="158" spans="1:17">
      <c r="B158" s="114"/>
      <c r="C158" s="180"/>
      <c r="D158" s="181"/>
      <c r="E158" s="118"/>
      <c r="F158" s="119"/>
      <c r="G158" s="119"/>
      <c r="H158" s="119"/>
      <c r="I158" s="118"/>
      <c r="J158" s="119"/>
      <c r="K158" s="119"/>
      <c r="L158" s="119"/>
      <c r="M158" s="119"/>
      <c r="N158" s="163"/>
      <c r="O158" s="163"/>
      <c r="P158" s="163"/>
      <c r="Q158" s="9" t="str">
        <f>IFERROR(VLOOKUP($F$4,不良项目!D$5:E$8,2,FALSE)*VLOOKUP(RIGHT(D158,2),不良项目!D$11:E$37,2,FALSE),"")</f>
        <v/>
      </c>
    </row>
    <row r="159" spans="1:17">
      <c r="B159" s="114"/>
      <c r="C159" s="180"/>
      <c r="D159" s="181"/>
      <c r="E159" s="118"/>
      <c r="F159" s="119"/>
      <c r="G159" s="119"/>
      <c r="H159" s="119"/>
      <c r="I159" s="118"/>
      <c r="J159" s="119"/>
      <c r="K159" s="119"/>
      <c r="L159" s="119"/>
      <c r="M159" s="119"/>
      <c r="N159" s="163"/>
      <c r="O159" s="163"/>
      <c r="P159" s="163"/>
      <c r="Q159" s="9" t="str">
        <f>IFERROR(VLOOKUP($F$4,不良项目!D$5:E$8,2,FALSE)*VLOOKUP(RIGHT(D159,2),不良项目!D$11:E$37,2,FALSE),"")</f>
        <v/>
      </c>
    </row>
    <row r="160" spans="1:17">
      <c r="B160" s="114"/>
      <c r="C160" s="180"/>
      <c r="D160" s="181"/>
      <c r="E160" s="118"/>
      <c r="F160" s="119"/>
      <c r="G160" s="119"/>
      <c r="H160" s="119"/>
      <c r="I160" s="118"/>
      <c r="J160" s="119"/>
      <c r="K160" s="119"/>
      <c r="L160" s="119"/>
      <c r="M160" s="119"/>
      <c r="N160" s="163"/>
      <c r="O160" s="163"/>
      <c r="P160" s="163"/>
      <c r="Q160" s="9" t="str">
        <f>IFERROR(VLOOKUP($F$4,不良项目!D$5:E$8,2,FALSE)*VLOOKUP(RIGHT(D160,2),不良项目!D$11:E$37,2,FALSE),"")</f>
        <v/>
      </c>
    </row>
    <row r="161" spans="2:17">
      <c r="B161" s="114"/>
      <c r="C161" s="180"/>
      <c r="D161" s="181"/>
      <c r="E161" s="118"/>
      <c r="F161" s="119"/>
      <c r="G161" s="119"/>
      <c r="H161" s="119"/>
      <c r="I161" s="118"/>
      <c r="J161" s="119"/>
      <c r="K161" s="119"/>
      <c r="L161" s="119"/>
      <c r="M161" s="119"/>
      <c r="N161" s="163"/>
      <c r="O161" s="163"/>
      <c r="P161" s="163"/>
      <c r="Q161" s="9" t="str">
        <f>IFERROR(VLOOKUP($F$4,不良项目!D$5:E$8,2,FALSE)*VLOOKUP(RIGHT(D161,2),不良项目!D$11:E$37,2,FALSE),"")</f>
        <v/>
      </c>
    </row>
    <row r="162" spans="2:17">
      <c r="B162" s="114"/>
      <c r="C162" s="180"/>
      <c r="D162" s="181"/>
      <c r="E162" s="118"/>
      <c r="F162" s="119"/>
      <c r="G162" s="119"/>
      <c r="H162" s="119"/>
      <c r="I162" s="118"/>
      <c r="J162" s="119"/>
      <c r="K162" s="119"/>
      <c r="L162" s="119"/>
      <c r="M162" s="119"/>
      <c r="N162" s="163"/>
      <c r="O162" s="163"/>
      <c r="P162" s="163"/>
      <c r="Q162" s="9" t="str">
        <f>IFERROR(VLOOKUP($F$4,不良项目!D$5:E$8,2,FALSE)*VLOOKUP(RIGHT(D162,2),不良项目!D$11:E$37,2,FALSE),"")</f>
        <v/>
      </c>
    </row>
    <row r="163" spans="2:17">
      <c r="B163" s="114"/>
      <c r="C163" s="180"/>
      <c r="D163" s="181"/>
      <c r="E163" s="118"/>
      <c r="F163" s="119"/>
      <c r="G163" s="119"/>
      <c r="H163" s="119"/>
      <c r="I163" s="118"/>
      <c r="J163" s="119"/>
      <c r="K163" s="119"/>
      <c r="L163" s="119"/>
      <c r="M163" s="119"/>
      <c r="N163" s="163"/>
      <c r="O163" s="163"/>
      <c r="P163" s="163"/>
      <c r="Q163" s="9" t="str">
        <f>IFERROR(VLOOKUP($F$4,不良项目!D$5:E$8,2,FALSE)*VLOOKUP(RIGHT(D163,2),不良项目!D$11:E$37,2,FALSE),"")</f>
        <v/>
      </c>
    </row>
    <row r="164" spans="2:17">
      <c r="B164" s="114"/>
      <c r="C164" s="180"/>
      <c r="D164" s="181"/>
      <c r="E164" s="118"/>
      <c r="F164" s="119"/>
      <c r="G164" s="119"/>
      <c r="H164" s="119"/>
      <c r="I164" s="118"/>
      <c r="J164" s="119"/>
      <c r="K164" s="119"/>
      <c r="L164" s="119"/>
      <c r="M164" s="119"/>
      <c r="N164" s="163"/>
      <c r="O164" s="163"/>
      <c r="P164" s="163"/>
      <c r="Q164" s="9" t="str">
        <f>IFERROR(VLOOKUP($F$4,不良项目!D$5:E$8,2,FALSE)*VLOOKUP(RIGHT(D164,2),不良项目!D$11:E$37,2,FALSE),"")</f>
        <v/>
      </c>
    </row>
    <row r="165" spans="2:17">
      <c r="B165" s="114"/>
      <c r="C165" s="180"/>
      <c r="D165" s="181"/>
      <c r="E165" s="118"/>
      <c r="F165" s="119"/>
      <c r="G165" s="119"/>
      <c r="H165" s="119"/>
      <c r="I165" s="118"/>
      <c r="J165" s="165"/>
      <c r="K165" s="119"/>
      <c r="L165" s="119"/>
      <c r="M165" s="119"/>
      <c r="N165" s="163"/>
      <c r="O165" s="163"/>
      <c r="P165" s="163"/>
      <c r="Q165" s="9" t="str">
        <f>IFERROR(VLOOKUP($F$4,不良项目!D$5:E$8,2,FALSE)*VLOOKUP(RIGHT(D165,2),不良项目!D$11:E$37,2,FALSE),"")</f>
        <v/>
      </c>
    </row>
    <row r="166" spans="2:17">
      <c r="B166" s="120"/>
      <c r="C166" s="182"/>
      <c r="D166" s="183"/>
      <c r="E166" s="122"/>
      <c r="F166" s="123"/>
      <c r="G166" s="123"/>
      <c r="H166" s="123"/>
      <c r="I166" s="122"/>
      <c r="J166" s="166"/>
      <c r="K166" s="123"/>
      <c r="L166" s="123"/>
      <c r="M166" s="123"/>
      <c r="N166" s="167"/>
      <c r="O166" s="167"/>
      <c r="P166" s="167"/>
      <c r="Q166" s="9" t="str">
        <f>IFERROR(VLOOKUP($F$4,不良项目!D$5:E$8,2,FALSE)*VLOOKUP(RIGHT(D166,2),不良项目!D$11:E$37,2,FALSE),"")</f>
        <v/>
      </c>
    </row>
    <row r="167" spans="2:17">
      <c r="B167" s="114">
        <v>9</v>
      </c>
      <c r="C167" s="115" t="s">
        <v>7</v>
      </c>
      <c r="D167" s="115" t="s">
        <v>62</v>
      </c>
      <c r="E167" s="259" t="s">
        <v>76</v>
      </c>
      <c r="F167" s="250"/>
      <c r="G167" s="250"/>
      <c r="H167" s="250"/>
      <c r="I167" s="259" t="s">
        <v>75</v>
      </c>
      <c r="J167" s="260"/>
      <c r="K167" s="260"/>
      <c r="L167" s="260"/>
      <c r="M167" s="260"/>
      <c r="N167" s="163" t="s">
        <v>58</v>
      </c>
      <c r="O167" s="163"/>
      <c r="P167" s="163"/>
      <c r="Q167" s="9">
        <f>IFERROR(VLOOKUP($F$4,不良项目!D$5:E$8,2,FALSE)*VLOOKUP(RIGHT(D167,2),不良项目!D$11:E$37,2,FALSE),"")</f>
        <v>5</v>
      </c>
    </row>
    <row r="168" spans="2:17">
      <c r="B168" s="114"/>
      <c r="C168" s="115"/>
      <c r="D168" s="115"/>
      <c r="E168" s="249"/>
      <c r="F168" s="250"/>
      <c r="G168" s="250"/>
      <c r="H168" s="250"/>
      <c r="I168" s="259"/>
      <c r="J168" s="260"/>
      <c r="K168" s="260"/>
      <c r="L168" s="260"/>
      <c r="M168" s="260"/>
      <c r="N168" s="163"/>
      <c r="O168" s="163"/>
      <c r="P168" s="163"/>
      <c r="Q168" s="9" t="str">
        <f>IFERROR(VLOOKUP($F$4,不良项目!D$5:E$8,2,FALSE)*VLOOKUP(RIGHT(D168,2),不良项目!D$11:E$37,2,FALSE),"")</f>
        <v/>
      </c>
    </row>
    <row r="169" spans="2:17">
      <c r="B169" s="114"/>
      <c r="C169" s="115"/>
      <c r="D169" s="115"/>
      <c r="E169" s="249"/>
      <c r="F169" s="250"/>
      <c r="G169" s="250"/>
      <c r="H169" s="250"/>
      <c r="I169" s="259"/>
      <c r="J169" s="260"/>
      <c r="K169" s="260"/>
      <c r="L169" s="260"/>
      <c r="M169" s="260"/>
      <c r="N169" s="163"/>
      <c r="O169" s="163"/>
      <c r="P169" s="163"/>
      <c r="Q169" s="9" t="str">
        <f>IFERROR(VLOOKUP($F$4,不良项目!D$5:E$8,2,FALSE)*VLOOKUP(RIGHT(D169,2),不良项目!D$11:E$37,2,FALSE),"")</f>
        <v/>
      </c>
    </row>
    <row r="170" spans="2:17">
      <c r="B170" s="114"/>
      <c r="C170" s="180"/>
      <c r="D170" s="181"/>
      <c r="E170" s="118"/>
      <c r="F170" s="119"/>
      <c r="G170" s="119"/>
      <c r="H170" s="119"/>
      <c r="I170" s="259"/>
      <c r="J170" s="260"/>
      <c r="K170" s="260"/>
      <c r="L170" s="260"/>
      <c r="M170" s="260"/>
      <c r="N170" s="163"/>
      <c r="O170" s="163"/>
      <c r="P170" s="163"/>
      <c r="Q170" s="9" t="str">
        <f>IFERROR(VLOOKUP($F$4,不良项目!D$5:E$8,2,FALSE)*VLOOKUP(RIGHT(D170,2),不良项目!D$11:E$37,2,FALSE),"")</f>
        <v/>
      </c>
    </row>
    <row r="171" spans="2:17">
      <c r="B171" s="114"/>
      <c r="C171" s="180"/>
      <c r="D171" s="181"/>
      <c r="E171" s="118"/>
      <c r="F171" s="119"/>
      <c r="G171" s="119"/>
      <c r="H171" s="119"/>
      <c r="I171" s="118"/>
      <c r="J171" s="119"/>
      <c r="K171" s="119"/>
      <c r="L171" s="119"/>
      <c r="M171" s="119"/>
      <c r="N171" s="163"/>
      <c r="O171" s="163"/>
      <c r="P171" s="163"/>
      <c r="Q171" s="9" t="str">
        <f>IFERROR(VLOOKUP($F$4,不良项目!D$5:E$8,2,FALSE)*VLOOKUP(RIGHT(D171,2),不良项目!D$11:E$37,2,FALSE),"")</f>
        <v/>
      </c>
    </row>
    <row r="172" spans="2:17">
      <c r="B172" s="114"/>
      <c r="C172" s="180"/>
      <c r="D172" s="181"/>
      <c r="E172" s="118"/>
      <c r="F172" s="119"/>
      <c r="G172" s="119"/>
      <c r="H172" s="119"/>
      <c r="I172" s="118"/>
      <c r="J172" s="119"/>
      <c r="K172" s="119"/>
      <c r="L172" s="119"/>
      <c r="M172" s="119"/>
      <c r="N172" s="163"/>
      <c r="O172" s="163"/>
      <c r="P172" s="163"/>
      <c r="Q172" s="9" t="str">
        <f>IFERROR(VLOOKUP($F$4,不良项目!D$5:E$8,2,FALSE)*VLOOKUP(RIGHT(D172,2),不良项目!D$11:E$37,2,FALSE),"")</f>
        <v/>
      </c>
    </row>
    <row r="173" spans="2:17">
      <c r="B173" s="114"/>
      <c r="C173" s="180"/>
      <c r="D173" s="181"/>
      <c r="E173" s="118"/>
      <c r="F173" s="119"/>
      <c r="G173" s="119"/>
      <c r="H173" s="119"/>
      <c r="I173" s="118"/>
      <c r="J173" s="119"/>
      <c r="K173" s="119"/>
      <c r="L173" s="119"/>
      <c r="M173" s="119"/>
      <c r="N173" s="163"/>
      <c r="O173" s="163"/>
      <c r="P173" s="163"/>
      <c r="Q173" s="9" t="str">
        <f>IFERROR(VLOOKUP($F$4,不良项目!D$5:E$8,2,FALSE)*VLOOKUP(RIGHT(D173,2),不良项目!D$11:E$37,2,FALSE),"")</f>
        <v/>
      </c>
    </row>
    <row r="174" spans="2:17">
      <c r="B174" s="114"/>
      <c r="C174" s="180"/>
      <c r="D174" s="181"/>
      <c r="E174" s="118"/>
      <c r="F174" s="119"/>
      <c r="G174" s="119"/>
      <c r="H174" s="119"/>
      <c r="I174" s="118"/>
      <c r="J174" s="119"/>
      <c r="K174" s="119"/>
      <c r="L174" s="119"/>
      <c r="M174" s="119"/>
      <c r="N174" s="163"/>
      <c r="O174" s="163"/>
      <c r="P174" s="163"/>
      <c r="Q174" s="9" t="str">
        <f>IFERROR(VLOOKUP($F$4,不良项目!D$5:E$8,2,FALSE)*VLOOKUP(RIGHT(D174,2),不良项目!D$11:E$37,2,FALSE),"")</f>
        <v/>
      </c>
    </row>
    <row r="175" spans="2:17">
      <c r="B175" s="114"/>
      <c r="C175" s="180"/>
      <c r="D175" s="181"/>
      <c r="E175" s="118"/>
      <c r="F175" s="119"/>
      <c r="G175" s="119"/>
      <c r="H175" s="119"/>
      <c r="I175" s="118"/>
      <c r="J175" s="119"/>
      <c r="K175" s="119"/>
      <c r="L175" s="119"/>
      <c r="M175" s="119"/>
      <c r="N175" s="163"/>
      <c r="O175" s="163"/>
      <c r="P175" s="163"/>
      <c r="Q175" s="9" t="str">
        <f>IFERROR(VLOOKUP($F$4,不良项目!D$5:E$8,2,FALSE)*VLOOKUP(RIGHT(D175,2),不良项目!D$11:E$37,2,FALSE),"")</f>
        <v/>
      </c>
    </row>
    <row r="176" spans="2:17">
      <c r="B176" s="114"/>
      <c r="C176" s="180"/>
      <c r="D176" s="181"/>
      <c r="E176" s="118"/>
      <c r="F176" s="119"/>
      <c r="G176" s="119"/>
      <c r="H176" s="119"/>
      <c r="I176" s="118"/>
      <c r="J176" s="119"/>
      <c r="K176" s="119"/>
      <c r="L176" s="119"/>
      <c r="M176" s="119"/>
      <c r="N176" s="163"/>
      <c r="O176" s="163"/>
      <c r="P176" s="163"/>
      <c r="Q176" s="9" t="str">
        <f>IFERROR(VLOOKUP($F$4,不良项目!D$5:E$8,2,FALSE)*VLOOKUP(RIGHT(D176,2),不良项目!D$11:E$37,2,FALSE),"")</f>
        <v/>
      </c>
    </row>
    <row r="177" spans="2:17">
      <c r="B177" s="114"/>
      <c r="C177" s="180"/>
      <c r="D177" s="181"/>
      <c r="E177" s="118"/>
      <c r="F177" s="119"/>
      <c r="G177" s="119"/>
      <c r="H177" s="119"/>
      <c r="I177" s="118"/>
      <c r="J177" s="119"/>
      <c r="K177" s="119"/>
      <c r="L177" s="119"/>
      <c r="M177" s="119"/>
      <c r="N177" s="163"/>
      <c r="O177" s="163"/>
      <c r="P177" s="163"/>
      <c r="Q177" s="9" t="str">
        <f>IFERROR(VLOOKUP($F$4,不良项目!D$5:E$8,2,FALSE)*VLOOKUP(RIGHT(D177,2),不良项目!D$11:E$37,2,FALSE),"")</f>
        <v/>
      </c>
    </row>
    <row r="178" spans="2:17">
      <c r="B178" s="114"/>
      <c r="C178" s="180"/>
      <c r="D178" s="181"/>
      <c r="E178" s="118"/>
      <c r="F178" s="119"/>
      <c r="G178" s="119"/>
      <c r="H178" s="119"/>
      <c r="I178" s="118"/>
      <c r="J178" s="63"/>
      <c r="K178" s="165"/>
      <c r="L178" s="119"/>
      <c r="M178" s="119"/>
      <c r="N178" s="163"/>
      <c r="O178" s="163"/>
      <c r="P178" s="163"/>
      <c r="Q178" s="9" t="str">
        <f>IFERROR(VLOOKUP($F$4,不良项目!D$5:E$8,2,FALSE)*VLOOKUP(RIGHT(D178,2),不良项目!D$11:E$37,2,FALSE),"")</f>
        <v/>
      </c>
    </row>
    <row r="179" spans="2:17">
      <c r="B179" s="114"/>
      <c r="C179" s="180"/>
      <c r="D179" s="181"/>
      <c r="E179" s="118"/>
      <c r="F179" s="119"/>
      <c r="G179" s="119"/>
      <c r="H179" s="119"/>
      <c r="I179" s="118"/>
      <c r="J179" s="63"/>
      <c r="K179" s="119"/>
      <c r="L179" s="119"/>
      <c r="M179" s="119"/>
      <c r="N179" s="163"/>
      <c r="O179" s="163"/>
      <c r="P179" s="163"/>
      <c r="Q179" s="9" t="str">
        <f>IFERROR(VLOOKUP($F$4,不良项目!D$5:E$8,2,FALSE)*VLOOKUP(RIGHT(D179,2),不良项目!D$11:E$37,2,FALSE),"")</f>
        <v/>
      </c>
    </row>
    <row r="180" spans="2:17">
      <c r="B180" s="114"/>
      <c r="C180" s="180"/>
      <c r="D180" s="181"/>
      <c r="E180" s="118"/>
      <c r="F180" s="119"/>
      <c r="G180" s="119"/>
      <c r="H180" s="119"/>
      <c r="I180" s="118"/>
      <c r="J180" s="119"/>
      <c r="K180" s="119"/>
      <c r="L180" s="119"/>
      <c r="M180" s="119"/>
      <c r="N180" s="163"/>
      <c r="O180" s="163"/>
      <c r="P180" s="163"/>
      <c r="Q180" s="9" t="str">
        <f>IFERROR(VLOOKUP($F$4,不良项目!D$5:E$8,2,FALSE)*VLOOKUP(RIGHT(D180,2),不良项目!D$11:E$37,2,FALSE),"")</f>
        <v/>
      </c>
    </row>
    <row r="181" spans="2:17">
      <c r="B181" s="114"/>
      <c r="C181" s="180"/>
      <c r="D181" s="181"/>
      <c r="E181" s="118"/>
      <c r="F181" s="119"/>
      <c r="G181" s="119"/>
      <c r="H181" s="119"/>
      <c r="I181" s="118"/>
      <c r="J181" s="119"/>
      <c r="K181" s="119"/>
      <c r="L181" s="168"/>
      <c r="M181" s="119"/>
      <c r="N181" s="163"/>
      <c r="O181" s="163"/>
      <c r="P181" s="163"/>
      <c r="Q181" s="9" t="str">
        <f>IFERROR(VLOOKUP($F$4,不良项目!D$5:E$8,2,FALSE)*VLOOKUP(RIGHT(D181,2),不良项目!D$11:E$37,2,FALSE),"")</f>
        <v/>
      </c>
    </row>
    <row r="182" spans="2:17">
      <c r="B182" s="114"/>
      <c r="C182" s="180"/>
      <c r="D182" s="181"/>
      <c r="E182" s="118"/>
      <c r="F182" s="119"/>
      <c r="G182" s="119"/>
      <c r="H182" s="119"/>
      <c r="I182" s="118"/>
      <c r="J182" s="119"/>
      <c r="K182" s="119"/>
      <c r="L182" s="119"/>
      <c r="M182" s="119"/>
      <c r="N182" s="163"/>
      <c r="O182" s="163"/>
      <c r="P182" s="163"/>
      <c r="Q182" s="9" t="str">
        <f>IFERROR(VLOOKUP($F$4,不良项目!D$5:E$8,2,FALSE)*VLOOKUP(RIGHT(D182,2),不良项目!D$11:E$37,2,FALSE),"")</f>
        <v/>
      </c>
    </row>
    <row r="183" spans="2:17">
      <c r="B183" s="114"/>
      <c r="C183" s="180"/>
      <c r="D183" s="181"/>
      <c r="E183" s="118"/>
      <c r="F183" s="119"/>
      <c r="G183" s="119"/>
      <c r="H183" s="119"/>
      <c r="I183" s="118"/>
      <c r="J183" s="119"/>
      <c r="K183" s="119"/>
      <c r="L183" s="119"/>
      <c r="M183" s="119"/>
      <c r="N183" s="163"/>
      <c r="O183" s="163"/>
      <c r="P183" s="163"/>
      <c r="Q183" s="9" t="str">
        <f>IFERROR(VLOOKUP($F$4,不良项目!D$5:E$8,2,FALSE)*VLOOKUP(RIGHT(D183,2),不良项目!D$11:E$37,2,FALSE),"")</f>
        <v/>
      </c>
    </row>
    <row r="184" spans="2:17" ht="21">
      <c r="B184" s="120"/>
      <c r="C184" s="182"/>
      <c r="D184" s="183"/>
      <c r="E184" s="122"/>
      <c r="F184" s="123"/>
      <c r="G184" s="189"/>
      <c r="H184" s="123"/>
      <c r="I184" s="122"/>
      <c r="J184" s="123"/>
      <c r="K184" s="123"/>
      <c r="L184" s="123"/>
      <c r="M184" s="123"/>
      <c r="N184" s="167"/>
      <c r="O184" s="167"/>
      <c r="P184" s="167"/>
      <c r="Q184" s="9" t="str">
        <f>IFERROR(VLOOKUP($F$4,不良项目!D$5:E$8,2,FALSE)*VLOOKUP(RIGHT(D184,2),不良项目!D$11:E$37,2,FALSE),"")</f>
        <v/>
      </c>
    </row>
    <row r="185" spans="2:17">
      <c r="B185" s="114">
        <v>10</v>
      </c>
      <c r="C185" s="115" t="s">
        <v>7</v>
      </c>
      <c r="D185" s="115" t="s">
        <v>62</v>
      </c>
      <c r="E185" s="259" t="s">
        <v>77</v>
      </c>
      <c r="F185" s="250"/>
      <c r="G185" s="250"/>
      <c r="H185" s="250"/>
      <c r="I185" s="259" t="s">
        <v>78</v>
      </c>
      <c r="J185" s="260"/>
      <c r="K185" s="260"/>
      <c r="L185" s="260"/>
      <c r="M185" s="260"/>
      <c r="N185" s="163" t="s">
        <v>58</v>
      </c>
      <c r="O185" s="163"/>
      <c r="P185" s="163"/>
      <c r="Q185" s="9">
        <f>IFERROR(VLOOKUP($F$4,不良项目!D$5:E$8,2,FALSE)*VLOOKUP(RIGHT(D185,2),不良项目!D$11:E$37,2,FALSE),"")</f>
        <v>5</v>
      </c>
    </row>
    <row r="186" spans="2:17">
      <c r="B186" s="114"/>
      <c r="C186" s="115"/>
      <c r="D186" s="115"/>
      <c r="E186" s="249"/>
      <c r="F186" s="250"/>
      <c r="G186" s="250"/>
      <c r="H186" s="250"/>
      <c r="I186" s="259"/>
      <c r="J186" s="260"/>
      <c r="K186" s="260"/>
      <c r="L186" s="260"/>
      <c r="M186" s="260"/>
      <c r="N186" s="163"/>
      <c r="O186" s="163"/>
      <c r="P186" s="163"/>
      <c r="Q186" s="9" t="str">
        <f>IFERROR(VLOOKUP($F$4,不良项目!D$5:E$8,2,FALSE)*VLOOKUP(RIGHT(D186,2),不良项目!D$11:E$37,2,FALSE),"")</f>
        <v/>
      </c>
    </row>
    <row r="187" spans="2:17">
      <c r="B187" s="114"/>
      <c r="C187" s="115"/>
      <c r="D187" s="115"/>
      <c r="E187" s="249"/>
      <c r="F187" s="250"/>
      <c r="G187" s="250"/>
      <c r="H187" s="250"/>
      <c r="I187" s="259"/>
      <c r="J187" s="260"/>
      <c r="K187" s="260"/>
      <c r="L187" s="260"/>
      <c r="M187" s="260"/>
      <c r="N187" s="163"/>
      <c r="O187" s="163"/>
      <c r="P187" s="163"/>
      <c r="Q187" s="9" t="str">
        <f>IFERROR(VLOOKUP($F$4,不良项目!D$5:E$8,2,FALSE)*VLOOKUP(RIGHT(D187,2),不良项目!D$11:E$37,2,FALSE),"")</f>
        <v/>
      </c>
    </row>
    <row r="188" spans="2:17">
      <c r="B188" s="114"/>
      <c r="C188" s="180"/>
      <c r="D188" s="181"/>
      <c r="E188" s="118"/>
      <c r="F188" s="119"/>
      <c r="G188" s="119"/>
      <c r="H188" s="119"/>
      <c r="I188" s="259"/>
      <c r="J188" s="260"/>
      <c r="K188" s="260"/>
      <c r="L188" s="260"/>
      <c r="M188" s="260"/>
      <c r="N188" s="163"/>
      <c r="O188" s="163"/>
      <c r="P188" s="163"/>
      <c r="Q188" s="9" t="str">
        <f>IFERROR(VLOOKUP($F$4,不良项目!D$5:E$8,2,FALSE)*VLOOKUP(RIGHT(D188,2),不良项目!D$11:E$37,2,FALSE),"")</f>
        <v/>
      </c>
    </row>
    <row r="189" spans="2:17">
      <c r="B189" s="114"/>
      <c r="C189" s="180"/>
      <c r="D189" s="181"/>
      <c r="E189" s="118"/>
      <c r="F189" s="119"/>
      <c r="G189" s="119"/>
      <c r="H189" s="119"/>
      <c r="I189" s="118"/>
      <c r="J189" s="119"/>
      <c r="K189" s="119"/>
      <c r="L189" s="119"/>
      <c r="M189" s="119"/>
      <c r="N189" s="163"/>
      <c r="O189" s="163"/>
      <c r="P189" s="163"/>
      <c r="Q189" s="9" t="str">
        <f>IFERROR(VLOOKUP($F$4,不良项目!D$5:E$8,2,FALSE)*VLOOKUP(RIGHT(D189,2),不良项目!D$11:E$37,2,FALSE),"")</f>
        <v/>
      </c>
    </row>
    <row r="190" spans="2:17">
      <c r="B190" s="114"/>
      <c r="C190" s="180"/>
      <c r="D190" s="181"/>
      <c r="E190" s="118"/>
      <c r="F190" s="119"/>
      <c r="G190" s="119"/>
      <c r="H190" s="119"/>
      <c r="I190" s="118"/>
      <c r="J190" s="119"/>
      <c r="K190" s="119"/>
      <c r="L190" s="119"/>
      <c r="M190" s="119"/>
      <c r="N190" s="163"/>
      <c r="O190" s="163"/>
      <c r="P190" s="163"/>
    </row>
    <row r="191" spans="2:17">
      <c r="B191" s="114"/>
      <c r="C191" s="180"/>
      <c r="D191" s="181"/>
      <c r="E191" s="118"/>
      <c r="F191" s="119"/>
      <c r="G191" s="119"/>
      <c r="H191" s="119"/>
      <c r="I191" s="118"/>
      <c r="J191" s="119"/>
      <c r="K191" s="119"/>
      <c r="L191" s="119"/>
      <c r="M191" s="119"/>
      <c r="N191" s="163"/>
      <c r="O191" s="163"/>
      <c r="P191" s="163"/>
    </row>
    <row r="192" spans="2:17">
      <c r="B192" s="114"/>
      <c r="C192" s="180"/>
      <c r="D192" s="181"/>
      <c r="E192" s="118"/>
      <c r="F192" s="119"/>
      <c r="G192" s="119"/>
      <c r="H192" s="119"/>
      <c r="I192" s="118"/>
      <c r="J192" s="119"/>
      <c r="K192" s="119"/>
      <c r="L192" s="119"/>
      <c r="M192" s="119"/>
      <c r="N192" s="163"/>
      <c r="O192" s="163"/>
      <c r="P192" s="163"/>
    </row>
    <row r="193" spans="2:17">
      <c r="B193" s="114"/>
      <c r="C193" s="180"/>
      <c r="D193" s="181"/>
      <c r="E193" s="118"/>
      <c r="F193" s="119"/>
      <c r="G193" s="119"/>
      <c r="H193" s="119"/>
      <c r="I193" s="118"/>
      <c r="J193" s="119"/>
      <c r="K193" s="119"/>
      <c r="L193" s="119"/>
      <c r="M193" s="119"/>
      <c r="N193" s="163"/>
      <c r="O193" s="163"/>
      <c r="P193" s="163"/>
    </row>
    <row r="194" spans="2:17">
      <c r="B194" s="114"/>
      <c r="C194" s="180"/>
      <c r="D194" s="181"/>
      <c r="E194" s="118"/>
      <c r="F194" s="119"/>
      <c r="G194" s="119"/>
      <c r="H194" s="119"/>
      <c r="I194" s="118"/>
      <c r="J194" s="119"/>
      <c r="K194" s="119"/>
      <c r="L194" s="119"/>
      <c r="M194" s="119"/>
      <c r="N194" s="163"/>
      <c r="O194" s="163"/>
      <c r="P194" s="163"/>
    </row>
    <row r="195" spans="2:17">
      <c r="B195" s="114"/>
      <c r="C195" s="180"/>
      <c r="D195" s="181"/>
      <c r="E195" s="118"/>
      <c r="F195" s="119"/>
      <c r="G195" s="119"/>
      <c r="H195" s="119"/>
      <c r="I195" s="118"/>
      <c r="J195" s="119"/>
      <c r="K195" s="119"/>
      <c r="L195" s="119"/>
      <c r="M195" s="119"/>
      <c r="N195" s="163"/>
      <c r="O195" s="163"/>
      <c r="P195" s="163"/>
    </row>
    <row r="196" spans="2:17">
      <c r="B196" s="114"/>
      <c r="C196" s="180"/>
      <c r="D196" s="181"/>
      <c r="E196" s="118"/>
      <c r="F196" s="119"/>
      <c r="G196" s="119"/>
      <c r="H196" s="119"/>
      <c r="I196" s="118"/>
      <c r="J196" s="119"/>
      <c r="K196" s="119"/>
      <c r="L196" s="119"/>
      <c r="M196" s="119"/>
      <c r="N196" s="163"/>
      <c r="O196" s="163"/>
      <c r="P196" s="163"/>
      <c r="Q196" s="9" t="str">
        <f>IFERROR(VLOOKUP($F$4,不良项目!D$5:E$8,2,FALSE)*VLOOKUP(RIGHT(D196,2),不良项目!D$11:E$37,2,FALSE),"")</f>
        <v/>
      </c>
    </row>
    <row r="197" spans="2:17">
      <c r="B197" s="114"/>
      <c r="C197" s="180"/>
      <c r="D197" s="181"/>
      <c r="E197" s="118"/>
      <c r="F197" s="119"/>
      <c r="G197" s="119"/>
      <c r="H197" s="119"/>
      <c r="I197" s="118"/>
      <c r="J197" s="119"/>
      <c r="K197" s="119"/>
      <c r="L197" s="119"/>
      <c r="M197" s="119"/>
      <c r="N197" s="163"/>
      <c r="O197" s="163"/>
      <c r="P197" s="163"/>
      <c r="Q197" s="9" t="str">
        <f>IFERROR(VLOOKUP($F$4,不良项目!D$5:E$8,2,FALSE)*VLOOKUP(RIGHT(D197,2),不良项目!D$11:E$37,2,FALSE),"")</f>
        <v/>
      </c>
    </row>
    <row r="198" spans="2:17">
      <c r="B198" s="114"/>
      <c r="C198" s="180"/>
      <c r="D198" s="181"/>
      <c r="E198" s="118"/>
      <c r="F198" s="119"/>
      <c r="G198" s="119"/>
      <c r="H198" s="119"/>
      <c r="I198" s="118"/>
      <c r="J198" s="119"/>
      <c r="K198" s="119"/>
      <c r="L198" s="119"/>
      <c r="M198" s="119"/>
      <c r="N198" s="163"/>
      <c r="O198" s="163"/>
      <c r="P198" s="163"/>
      <c r="Q198" s="9" t="str">
        <f>IFERROR(VLOOKUP($F$4,不良项目!D$5:E$8,2,FALSE)*VLOOKUP(RIGHT(D198,2),不良项目!D$11:E$37,2,FALSE),"")</f>
        <v/>
      </c>
    </row>
    <row r="199" spans="2:17">
      <c r="B199" s="114"/>
      <c r="C199" s="180"/>
      <c r="D199" s="181"/>
      <c r="E199" s="118"/>
      <c r="F199" s="119"/>
      <c r="G199" s="119"/>
      <c r="H199" s="119"/>
      <c r="I199" s="118"/>
      <c r="J199" s="119"/>
      <c r="K199" s="119"/>
      <c r="L199" s="119"/>
      <c r="M199" s="119"/>
      <c r="N199" s="163"/>
      <c r="O199" s="163"/>
      <c r="P199" s="163"/>
      <c r="Q199" s="9" t="str">
        <f>IFERROR(VLOOKUP($F$4,不良项目!D$5:E$8,2,FALSE)*VLOOKUP(RIGHT(D199,2),不良项目!D$11:E$37,2,FALSE),"")</f>
        <v/>
      </c>
    </row>
    <row r="200" spans="2:17">
      <c r="B200" s="114"/>
      <c r="C200" s="180"/>
      <c r="D200" s="181"/>
      <c r="E200" s="118"/>
      <c r="F200" s="119"/>
      <c r="G200" s="119"/>
      <c r="H200" s="119"/>
      <c r="I200" s="118"/>
      <c r="J200" s="119"/>
      <c r="K200" s="119"/>
      <c r="L200" s="119"/>
      <c r="M200" s="119"/>
      <c r="N200" s="163"/>
      <c r="O200" s="163"/>
      <c r="P200" s="163"/>
      <c r="Q200" s="9" t="str">
        <f>IFERROR(VLOOKUP($F$4,不良项目!D$5:E$8,2,FALSE)*VLOOKUP(RIGHT(D200,2),不良项目!D$11:E$37,2,FALSE),"")</f>
        <v/>
      </c>
    </row>
    <row r="201" spans="2:17">
      <c r="B201" s="114"/>
      <c r="C201" s="180"/>
      <c r="D201" s="181"/>
      <c r="E201" s="118"/>
      <c r="F201" s="119"/>
      <c r="G201" s="119"/>
      <c r="H201" s="119"/>
      <c r="I201" s="118"/>
      <c r="J201" s="119"/>
      <c r="K201" s="119"/>
      <c r="L201" s="119"/>
      <c r="M201" s="119"/>
      <c r="N201" s="163"/>
      <c r="O201" s="163"/>
      <c r="P201" s="163"/>
      <c r="Q201" s="9" t="str">
        <f>IFERROR(VLOOKUP($F$4,不良项目!D$5:E$8,2,FALSE)*VLOOKUP(RIGHT(D201,2),不良项目!D$11:E$37,2,FALSE),"")</f>
        <v/>
      </c>
    </row>
    <row r="202" spans="2:17">
      <c r="B202" s="120"/>
      <c r="C202" s="182"/>
      <c r="D202" s="183"/>
      <c r="E202" s="122"/>
      <c r="F202" s="123"/>
      <c r="G202" s="123"/>
      <c r="H202" s="123"/>
      <c r="I202" s="122"/>
      <c r="J202" s="123"/>
      <c r="K202" s="123"/>
      <c r="L202" s="123"/>
      <c r="M202" s="123"/>
      <c r="N202" s="167"/>
      <c r="O202" s="167"/>
      <c r="P202" s="167"/>
      <c r="Q202" s="9" t="str">
        <f>IFERROR(VLOOKUP($F$4,不良项目!D$5:E$8,2,FALSE)*VLOOKUP(RIGHT(D202,2),不良项目!D$11:E$37,2,FALSE),"")</f>
        <v/>
      </c>
    </row>
    <row r="203" spans="2:17">
      <c r="B203" s="114">
        <v>11</v>
      </c>
      <c r="C203" s="115" t="s">
        <v>7</v>
      </c>
      <c r="D203" s="115" t="s">
        <v>62</v>
      </c>
      <c r="E203" s="259" t="s">
        <v>79</v>
      </c>
      <c r="F203" s="250"/>
      <c r="G203" s="250"/>
      <c r="H203" s="250"/>
      <c r="I203" s="259" t="s">
        <v>80</v>
      </c>
      <c r="J203" s="260"/>
      <c r="K203" s="260"/>
      <c r="L203" s="260"/>
      <c r="M203" s="260"/>
      <c r="N203" s="163" t="s">
        <v>58</v>
      </c>
      <c r="O203" s="163"/>
      <c r="P203" s="163"/>
      <c r="Q203" s="9">
        <f>IFERROR(VLOOKUP($F$4,不良项目!D$5:E$8,2,FALSE)*VLOOKUP(RIGHT(D203,2),不良项目!D$11:E$37,2,FALSE),"")</f>
        <v>5</v>
      </c>
    </row>
    <row r="204" spans="2:17">
      <c r="B204" s="114"/>
      <c r="C204" s="115"/>
      <c r="D204" s="115"/>
      <c r="E204" s="249"/>
      <c r="F204" s="250"/>
      <c r="G204" s="250"/>
      <c r="H204" s="250"/>
      <c r="I204" s="259"/>
      <c r="J204" s="260"/>
      <c r="K204" s="260"/>
      <c r="L204" s="260"/>
      <c r="M204" s="260"/>
      <c r="N204" s="163"/>
      <c r="O204" s="163"/>
      <c r="P204" s="163"/>
      <c r="Q204" s="9" t="str">
        <f>IFERROR(VLOOKUP($F$4,不良项目!D$5:E$8,2,FALSE)*VLOOKUP(RIGHT(D204,2),不良项目!D$11:E$37,2,FALSE),"")</f>
        <v/>
      </c>
    </row>
    <row r="205" spans="2:17">
      <c r="B205" s="114"/>
      <c r="C205" s="115"/>
      <c r="D205" s="115"/>
      <c r="E205" s="249"/>
      <c r="F205" s="250"/>
      <c r="G205" s="250"/>
      <c r="H205" s="250"/>
      <c r="I205" s="259"/>
      <c r="J205" s="260"/>
      <c r="K205" s="260"/>
      <c r="L205" s="260"/>
      <c r="M205" s="260"/>
      <c r="N205" s="163"/>
      <c r="O205" s="163"/>
      <c r="P205" s="163"/>
      <c r="Q205" s="9" t="str">
        <f>IFERROR(VLOOKUP($F$4,不良项目!D$5:E$8,2,FALSE)*VLOOKUP(RIGHT(D205,2),不良项目!D$11:E$37,2,FALSE),"")</f>
        <v/>
      </c>
    </row>
    <row r="206" spans="2:17">
      <c r="B206" s="114"/>
      <c r="C206" s="180"/>
      <c r="D206" s="181"/>
      <c r="E206" s="118"/>
      <c r="F206" s="119"/>
      <c r="G206" s="119"/>
      <c r="H206" s="119"/>
      <c r="I206" s="259"/>
      <c r="J206" s="260"/>
      <c r="K206" s="260"/>
      <c r="L206" s="260"/>
      <c r="M206" s="260"/>
      <c r="N206" s="163"/>
      <c r="O206" s="163"/>
      <c r="P206" s="163"/>
      <c r="Q206" s="9" t="str">
        <f>IFERROR(VLOOKUP($F$4,不良项目!D$5:E$8,2,FALSE)*VLOOKUP(RIGHT(D206,2),不良项目!D$11:E$37,2,FALSE),"")</f>
        <v/>
      </c>
    </row>
    <row r="207" spans="2:17">
      <c r="B207" s="114"/>
      <c r="C207" s="180"/>
      <c r="D207" s="181"/>
      <c r="E207" s="118"/>
      <c r="F207" s="119"/>
      <c r="G207" s="119"/>
      <c r="H207" s="119"/>
      <c r="I207" s="118"/>
      <c r="J207" s="119"/>
      <c r="K207" s="119"/>
      <c r="L207" s="119"/>
      <c r="M207" s="119"/>
      <c r="N207" s="163"/>
      <c r="O207" s="163"/>
      <c r="P207" s="163"/>
      <c r="Q207" s="9" t="str">
        <f>IFERROR(VLOOKUP($F$4,不良项目!D$5:E$8,2,FALSE)*VLOOKUP(RIGHT(D207,2),不良项目!D$11:E$37,2,FALSE),"")</f>
        <v/>
      </c>
    </row>
    <row r="208" spans="2:17">
      <c r="B208" s="114"/>
      <c r="C208" s="180"/>
      <c r="D208" s="181"/>
      <c r="E208" s="118"/>
      <c r="F208" s="119"/>
      <c r="G208" s="119"/>
      <c r="H208" s="119"/>
      <c r="I208" s="118"/>
      <c r="J208" s="119"/>
      <c r="K208" s="119"/>
      <c r="L208" s="119"/>
      <c r="M208" s="119"/>
      <c r="N208" s="163"/>
      <c r="O208" s="163"/>
      <c r="P208" s="163"/>
      <c r="Q208" s="9" t="str">
        <f>IFERROR(VLOOKUP($F$4,不良项目!D$5:E$8,2,FALSE)*VLOOKUP(RIGHT(D208,2),不良项目!D$11:E$37,2,FALSE),"")</f>
        <v/>
      </c>
    </row>
    <row r="209" spans="2:17">
      <c r="B209" s="120"/>
      <c r="C209" s="182"/>
      <c r="D209" s="183"/>
      <c r="E209" s="122"/>
      <c r="F209" s="123"/>
      <c r="G209" s="123"/>
      <c r="H209" s="123"/>
      <c r="I209" s="122"/>
      <c r="J209" s="123"/>
      <c r="K209" s="123"/>
      <c r="L209" s="123"/>
      <c r="M209" s="123"/>
      <c r="N209" s="167"/>
      <c r="O209" s="167"/>
      <c r="P209" s="167"/>
      <c r="Q209" s="9" t="str">
        <f>IFERROR(VLOOKUP($F$4,不良项目!D$5:E$8,2,FALSE)*VLOOKUP(RIGHT(D209,2),不良项目!D$11:E$37,2,FALSE),"")</f>
        <v/>
      </c>
    </row>
    <row r="210" spans="2:17">
      <c r="B210" s="114">
        <v>12</v>
      </c>
      <c r="C210" s="115" t="s">
        <v>7</v>
      </c>
      <c r="D210" s="115" t="s">
        <v>81</v>
      </c>
      <c r="E210" s="259" t="s">
        <v>82</v>
      </c>
      <c r="F210" s="250"/>
      <c r="G210" s="250"/>
      <c r="H210" s="250"/>
      <c r="I210" s="259" t="s">
        <v>83</v>
      </c>
      <c r="J210" s="260"/>
      <c r="K210" s="260"/>
      <c r="L210" s="260"/>
      <c r="M210" s="260"/>
      <c r="N210" s="163" t="s">
        <v>58</v>
      </c>
      <c r="O210" s="163"/>
      <c r="P210" s="163"/>
      <c r="Q210" s="9">
        <f>IFERROR(VLOOKUP($F$4,不良项目!D$5:E$8,2,FALSE)*VLOOKUP(RIGHT(D210,2),不良项目!D$11:E$37,2,FALSE),"")</f>
        <v>10</v>
      </c>
    </row>
    <row r="211" spans="2:17">
      <c r="B211" s="114"/>
      <c r="C211" s="115"/>
      <c r="D211" s="115"/>
      <c r="E211" s="249"/>
      <c r="F211" s="250"/>
      <c r="G211" s="250"/>
      <c r="H211" s="250"/>
      <c r="I211" s="259"/>
      <c r="J211" s="260"/>
      <c r="K211" s="260"/>
      <c r="L211" s="260"/>
      <c r="M211" s="260"/>
      <c r="N211" s="163"/>
      <c r="O211" s="163"/>
      <c r="P211" s="163"/>
      <c r="Q211" s="9" t="str">
        <f>IFERROR(VLOOKUP($F$4,不良项目!D$5:E$8,2,FALSE)*VLOOKUP(RIGHT(D211,2),不良项目!D$11:E$37,2,FALSE),"")</f>
        <v/>
      </c>
    </row>
    <row r="212" spans="2:17">
      <c r="B212" s="114"/>
      <c r="C212" s="115"/>
      <c r="D212" s="115"/>
      <c r="E212" s="249"/>
      <c r="F212" s="250"/>
      <c r="G212" s="250"/>
      <c r="H212" s="250"/>
      <c r="I212" s="259"/>
      <c r="J212" s="260"/>
      <c r="K212" s="260"/>
      <c r="L212" s="260"/>
      <c r="M212" s="260"/>
      <c r="N212" s="163"/>
      <c r="O212" s="163"/>
      <c r="P212" s="163"/>
      <c r="Q212" s="9" t="str">
        <f>IFERROR(VLOOKUP($F$4,不良项目!D$5:E$8,2,FALSE)*VLOOKUP(RIGHT(D212,2),不良项目!D$11:E$37,2,FALSE),"")</f>
        <v/>
      </c>
    </row>
    <row r="213" spans="2:17">
      <c r="B213" s="114"/>
      <c r="C213" s="180"/>
      <c r="D213" s="181"/>
      <c r="E213" s="118"/>
      <c r="F213" s="119"/>
      <c r="G213" s="119"/>
      <c r="H213" s="119"/>
      <c r="I213" s="259"/>
      <c r="J213" s="260"/>
      <c r="K213" s="260"/>
      <c r="L213" s="260"/>
      <c r="M213" s="260"/>
      <c r="N213" s="163"/>
      <c r="O213" s="163"/>
      <c r="P213" s="163"/>
      <c r="Q213" s="9" t="str">
        <f>IFERROR(VLOOKUP($F$4,不良项目!D$5:E$8,2,FALSE)*VLOOKUP(RIGHT(D213,2),不良项目!D$11:E$37,2,FALSE),"")</f>
        <v/>
      </c>
    </row>
    <row r="214" spans="2:17">
      <c r="B214" s="114"/>
      <c r="C214" s="180"/>
      <c r="D214" s="181"/>
      <c r="E214" s="118"/>
      <c r="F214" s="119"/>
      <c r="G214" s="119"/>
      <c r="H214" s="119"/>
      <c r="I214" s="118"/>
      <c r="J214" s="119"/>
      <c r="K214" s="119"/>
      <c r="L214" s="119"/>
      <c r="M214" s="119"/>
      <c r="N214" s="163"/>
      <c r="O214" s="163"/>
      <c r="P214" s="163"/>
      <c r="Q214" s="9" t="str">
        <f>IFERROR(VLOOKUP($F$4,不良项目!D$5:E$8,2,FALSE)*VLOOKUP(RIGHT(D214,2),不良项目!D$11:E$37,2,FALSE),"")</f>
        <v/>
      </c>
    </row>
    <row r="215" spans="2:17">
      <c r="B215" s="114"/>
      <c r="C215" s="180"/>
      <c r="D215" s="181"/>
      <c r="E215" s="118"/>
      <c r="F215" s="119"/>
      <c r="G215" s="119"/>
      <c r="H215" s="119"/>
      <c r="I215" s="118"/>
      <c r="J215" s="119"/>
      <c r="K215" s="119"/>
      <c r="L215" s="119"/>
      <c r="M215" s="119"/>
      <c r="N215" s="163"/>
      <c r="O215" s="163"/>
      <c r="P215" s="163"/>
      <c r="Q215" s="9" t="str">
        <f>IFERROR(VLOOKUP($F$4,不良项目!D$5:E$8,2,FALSE)*VLOOKUP(RIGHT(D215,2),不良项目!D$11:E$37,2,FALSE),"")</f>
        <v/>
      </c>
    </row>
    <row r="216" spans="2:17">
      <c r="B216" s="114"/>
      <c r="C216" s="180"/>
      <c r="D216" s="181"/>
      <c r="E216" s="118"/>
      <c r="F216" s="119"/>
      <c r="G216" s="119"/>
      <c r="H216" s="119"/>
      <c r="I216" s="118"/>
      <c r="J216" s="119"/>
      <c r="K216" s="119"/>
      <c r="L216" s="119"/>
      <c r="M216" s="119"/>
      <c r="N216" s="163"/>
      <c r="O216" s="163"/>
      <c r="P216" s="163"/>
      <c r="Q216" s="9" t="str">
        <f>IFERROR(VLOOKUP($F$4,不良项目!D$5:E$8,2,FALSE)*VLOOKUP(RIGHT(D216,2),不良项目!D$11:E$37,2,FALSE),"")</f>
        <v/>
      </c>
    </row>
    <row r="217" spans="2:17">
      <c r="B217" s="114"/>
      <c r="C217" s="180"/>
      <c r="D217" s="181"/>
      <c r="E217" s="118"/>
      <c r="F217" s="119"/>
      <c r="G217" s="119"/>
      <c r="H217" s="119"/>
      <c r="I217" s="118"/>
      <c r="J217" s="119"/>
      <c r="K217" s="119"/>
      <c r="L217" s="119"/>
      <c r="M217" s="119"/>
      <c r="N217" s="163"/>
      <c r="O217" s="163"/>
      <c r="P217" s="163"/>
      <c r="Q217" s="9" t="str">
        <f>IFERROR(VLOOKUP($F$4,不良项目!D$5:E$8,2,FALSE)*VLOOKUP(RIGHT(D217,2),不良项目!D$11:E$37,2,FALSE),"")</f>
        <v/>
      </c>
    </row>
    <row r="218" spans="2:17">
      <c r="B218" s="114"/>
      <c r="C218" s="180"/>
      <c r="D218" s="181"/>
      <c r="E218" s="118"/>
      <c r="F218" s="119"/>
      <c r="G218" s="119"/>
      <c r="H218" s="119"/>
      <c r="I218" s="118"/>
      <c r="J218" s="119"/>
      <c r="K218" s="119"/>
      <c r="L218" s="119"/>
      <c r="M218" s="119"/>
      <c r="N218" s="163"/>
      <c r="O218" s="163"/>
      <c r="P218" s="163"/>
      <c r="Q218" s="9" t="str">
        <f>IFERROR(VLOOKUP($F$4,不良项目!D$5:E$8,2,FALSE)*VLOOKUP(RIGHT(D218,2),不良项目!D$11:E$37,2,FALSE),"")</f>
        <v/>
      </c>
    </row>
    <row r="219" spans="2:17">
      <c r="B219" s="114"/>
      <c r="C219" s="180"/>
      <c r="D219" s="181"/>
      <c r="E219" s="118"/>
      <c r="F219" s="119"/>
      <c r="G219" s="119"/>
      <c r="H219" s="119"/>
      <c r="I219" s="118"/>
      <c r="J219" s="119"/>
      <c r="K219" s="119"/>
      <c r="L219" s="119"/>
      <c r="M219" s="119"/>
      <c r="N219" s="163"/>
      <c r="O219" s="163"/>
      <c r="P219" s="163"/>
      <c r="Q219" s="9" t="str">
        <f>IFERROR(VLOOKUP($F$4,不良项目!D$5:E$8,2,FALSE)*VLOOKUP(RIGHT(D219,2),不良项目!D$11:E$37,2,FALSE),"")</f>
        <v/>
      </c>
    </row>
    <row r="220" spans="2:17">
      <c r="B220" s="114"/>
      <c r="C220" s="180"/>
      <c r="D220" s="181"/>
      <c r="E220" s="118"/>
      <c r="F220" s="119"/>
      <c r="G220" s="119"/>
      <c r="H220" s="119"/>
      <c r="I220" s="118"/>
      <c r="J220" s="119"/>
      <c r="K220" s="119"/>
      <c r="L220" s="119"/>
      <c r="M220" s="119"/>
      <c r="N220" s="163"/>
      <c r="O220" s="163"/>
      <c r="P220" s="163"/>
      <c r="Q220" s="9" t="str">
        <f>IFERROR(VLOOKUP($F$4,不良项目!D$5:E$8,2,FALSE)*VLOOKUP(RIGHT(D220,2),不良项目!D$11:E$37,2,FALSE),"")</f>
        <v/>
      </c>
    </row>
    <row r="221" spans="2:17">
      <c r="B221" s="114"/>
      <c r="C221" s="180"/>
      <c r="D221" s="181"/>
      <c r="E221" s="118"/>
      <c r="F221" s="119"/>
      <c r="G221" s="119"/>
      <c r="H221" s="119"/>
      <c r="I221" s="118"/>
      <c r="J221" s="119"/>
      <c r="K221" s="119"/>
      <c r="L221" s="119"/>
      <c r="M221" s="119"/>
      <c r="N221" s="163"/>
      <c r="O221" s="163"/>
      <c r="P221" s="163"/>
      <c r="Q221" s="9" t="str">
        <f>IFERROR(VLOOKUP($F$4,不良项目!D$5:E$8,2,FALSE)*VLOOKUP(RIGHT(D221,2),不良项目!D$11:E$37,2,FALSE),"")</f>
        <v/>
      </c>
    </row>
    <row r="222" spans="2:17">
      <c r="B222" s="114"/>
      <c r="C222" s="180"/>
      <c r="D222" s="181"/>
      <c r="E222" s="118"/>
      <c r="F222" s="119"/>
      <c r="G222" s="119"/>
      <c r="H222" s="119"/>
      <c r="I222" s="118"/>
      <c r="J222" s="119"/>
      <c r="K222" s="119"/>
      <c r="L222" s="119"/>
      <c r="M222" s="119"/>
      <c r="N222" s="163"/>
      <c r="O222" s="163"/>
      <c r="P222" s="163"/>
      <c r="Q222" s="9" t="str">
        <f>IFERROR(VLOOKUP($F$4,不良项目!D$5:E$8,2,FALSE)*VLOOKUP(RIGHT(D222,2),不良项目!D$11:E$37,2,FALSE),"")</f>
        <v/>
      </c>
    </row>
    <row r="223" spans="2:17">
      <c r="B223" s="114"/>
      <c r="C223" s="190"/>
      <c r="D223" s="191"/>
      <c r="E223" s="118"/>
      <c r="F223" s="119"/>
      <c r="G223" s="119"/>
      <c r="H223" s="119"/>
      <c r="I223" s="177"/>
      <c r="J223" s="119"/>
      <c r="K223" s="119"/>
      <c r="L223" s="119"/>
      <c r="M223" s="178"/>
      <c r="N223" s="163"/>
      <c r="O223" s="163"/>
      <c r="P223" s="163"/>
      <c r="Q223" s="9" t="str">
        <f>IFERROR(VLOOKUP($F$4,不良项目!D$5:E$8,2,FALSE)*VLOOKUP(RIGHT(D223,2),不良项目!D$11:E$37,2,FALSE),"")</f>
        <v/>
      </c>
    </row>
    <row r="224" spans="2:17">
      <c r="B224" s="179"/>
      <c r="C224" s="179"/>
      <c r="D224" s="179"/>
      <c r="E224" s="179"/>
      <c r="F224" s="179"/>
      <c r="G224" s="179"/>
      <c r="H224" s="179"/>
      <c r="I224" s="186"/>
      <c r="J224" s="179"/>
      <c r="K224" s="179"/>
      <c r="L224" s="179"/>
      <c r="M224" s="179"/>
      <c r="N224" s="187"/>
      <c r="O224" s="179"/>
      <c r="P224" s="179"/>
      <c r="Q224" s="9" t="str">
        <f>IFERROR(VLOOKUP($F$4,不良项目!D$5:E$8,2,FALSE)*VLOOKUP(#REF!,不良项目!#REF!,2,FALSE)*VLOOKUP(D224,不良项目!D$11:E$37,2,FALSE),"")</f>
        <v/>
      </c>
    </row>
    <row r="226" spans="2:17">
      <c r="B226" s="236" t="str">
        <f>$B$20</f>
        <v>NO</v>
      </c>
      <c r="C226" s="238" t="str">
        <f>$C$20</f>
        <v>型试</v>
      </c>
      <c r="D226" s="238" t="str">
        <f>$D$20</f>
        <v>项目</v>
      </c>
      <c r="E226" s="251" t="str">
        <f>$E$20</f>
        <v>問題点</v>
      </c>
      <c r="F226" s="252"/>
      <c r="G226" s="252"/>
      <c r="H226" s="253"/>
      <c r="I226" s="251" t="str">
        <f>$I$20</f>
        <v>原因，对策</v>
      </c>
      <c r="J226" s="252"/>
      <c r="K226" s="252"/>
      <c r="L226" s="252"/>
      <c r="M226" s="257"/>
      <c r="N226" s="243" t="str">
        <f>$N$20</f>
        <v>修正結果T1</v>
      </c>
      <c r="O226" s="243" t="str">
        <f>$O$20</f>
        <v>修正結果T2</v>
      </c>
      <c r="P226" s="243" t="str">
        <f>$P$20</f>
        <v>原因分类</v>
      </c>
    </row>
    <row r="227" spans="2:17">
      <c r="B227" s="237"/>
      <c r="C227" s="239"/>
      <c r="D227" s="239"/>
      <c r="E227" s="254"/>
      <c r="F227" s="255"/>
      <c r="G227" s="255"/>
      <c r="H227" s="256"/>
      <c r="I227" s="254"/>
      <c r="J227" s="255"/>
      <c r="K227" s="255"/>
      <c r="L227" s="255"/>
      <c r="M227" s="258"/>
      <c r="N227" s="245"/>
      <c r="O227" s="245"/>
      <c r="P227" s="245"/>
    </row>
    <row r="228" spans="2:17">
      <c r="B228" s="114">
        <v>12</v>
      </c>
      <c r="C228" s="115" t="s">
        <v>7</v>
      </c>
      <c r="D228" s="115" t="s">
        <v>81</v>
      </c>
      <c r="E228" s="259" t="s">
        <v>84</v>
      </c>
      <c r="F228" s="250"/>
      <c r="G228" s="250"/>
      <c r="H228" s="250"/>
      <c r="I228" s="259" t="s">
        <v>85</v>
      </c>
      <c r="J228" s="260"/>
      <c r="K228" s="260"/>
      <c r="L228" s="260"/>
      <c r="M228" s="260"/>
      <c r="N228" s="163" t="s">
        <v>58</v>
      </c>
      <c r="O228" s="163"/>
      <c r="P228" s="163"/>
      <c r="Q228" s="9">
        <f>IFERROR(VLOOKUP($F$4,不良项目!D$5:E$8,2,FALSE)*VLOOKUP(RIGHT(D228,2),不良项目!D$11:E$37,2,FALSE),"")</f>
        <v>10</v>
      </c>
    </row>
    <row r="229" spans="2:17">
      <c r="B229" s="114"/>
      <c r="C229" s="115"/>
      <c r="D229" s="115"/>
      <c r="E229" s="249"/>
      <c r="F229" s="250"/>
      <c r="G229" s="250"/>
      <c r="H229" s="250"/>
      <c r="I229" s="259"/>
      <c r="J229" s="260"/>
      <c r="K229" s="260"/>
      <c r="L229" s="260"/>
      <c r="M229" s="260"/>
      <c r="N229" s="163"/>
      <c r="O229" s="163"/>
      <c r="P229" s="163"/>
      <c r="Q229" s="9" t="str">
        <f>IFERROR(VLOOKUP($F$4,不良项目!D$5:E$8,2,FALSE)*VLOOKUP(RIGHT(D229,2),不良项目!D$11:E$37,2,FALSE),"")</f>
        <v/>
      </c>
    </row>
    <row r="230" spans="2:17">
      <c r="B230" s="114"/>
      <c r="C230" s="115"/>
      <c r="D230" s="115"/>
      <c r="E230" s="249"/>
      <c r="F230" s="250"/>
      <c r="G230" s="250"/>
      <c r="H230" s="250"/>
      <c r="I230" s="259"/>
      <c r="J230" s="260"/>
      <c r="K230" s="260"/>
      <c r="L230" s="260"/>
      <c r="M230" s="260"/>
      <c r="N230" s="163"/>
      <c r="O230" s="163"/>
      <c r="P230" s="163"/>
      <c r="Q230" s="9" t="str">
        <f>IFERROR(VLOOKUP($F$4,不良项目!D$5:E$8,2,FALSE)*VLOOKUP(RIGHT(D230,2),不良项目!D$11:E$37,2,FALSE),"")</f>
        <v/>
      </c>
    </row>
    <row r="231" spans="2:17">
      <c r="B231" s="114"/>
      <c r="C231" s="180"/>
      <c r="D231" s="181"/>
      <c r="E231" s="118"/>
      <c r="F231" s="119"/>
      <c r="G231" s="119"/>
      <c r="H231" s="119"/>
      <c r="I231" s="259"/>
      <c r="J231" s="260"/>
      <c r="K231" s="260"/>
      <c r="L231" s="260"/>
      <c r="M231" s="260"/>
      <c r="N231" s="163"/>
      <c r="O231" s="163"/>
      <c r="P231" s="163"/>
      <c r="Q231" s="9" t="str">
        <f>IFERROR(VLOOKUP($F$4,不良项目!D$5:E$8,2,FALSE)*VLOOKUP(RIGHT(D231,2),不良项目!D$11:E$37,2,FALSE),"")</f>
        <v/>
      </c>
    </row>
    <row r="232" spans="2:17">
      <c r="B232" s="114"/>
      <c r="C232" s="115"/>
      <c r="D232" s="115"/>
      <c r="E232" s="118"/>
      <c r="F232" s="119"/>
      <c r="G232" s="119"/>
      <c r="H232" s="119"/>
      <c r="I232" s="118"/>
      <c r="J232" s="119"/>
      <c r="K232" s="119"/>
      <c r="L232" s="119"/>
      <c r="M232" s="119"/>
      <c r="N232" s="163"/>
      <c r="O232" s="163"/>
      <c r="P232" s="163"/>
      <c r="Q232" s="9" t="str">
        <f>IFERROR(VLOOKUP($F$4,不良项目!D$5:E$8,2,FALSE)*VLOOKUP(RIGHT(D232,2),不良项目!D$11:E$37,2,FALSE),"")</f>
        <v/>
      </c>
    </row>
    <row r="233" spans="2:17">
      <c r="B233" s="114"/>
      <c r="C233" s="115"/>
      <c r="D233" s="115"/>
      <c r="E233" s="118"/>
      <c r="F233" s="119"/>
      <c r="G233" s="119"/>
      <c r="H233" s="119"/>
      <c r="I233" s="118"/>
      <c r="J233" s="119"/>
      <c r="K233" s="119"/>
      <c r="L233" s="119"/>
      <c r="M233" s="119"/>
      <c r="N233" s="163"/>
      <c r="O233" s="163"/>
      <c r="P233" s="163"/>
      <c r="Q233" s="9" t="str">
        <f>IFERROR(VLOOKUP($F$4,不良项目!D$5:E$8,2,FALSE)*VLOOKUP(RIGHT(D233,2),不良项目!D$11:E$37,2,FALSE),"")</f>
        <v/>
      </c>
    </row>
    <row r="234" spans="2:17">
      <c r="B234" s="114"/>
      <c r="C234" s="115"/>
      <c r="D234" s="115"/>
      <c r="E234" s="118"/>
      <c r="F234" s="119"/>
      <c r="G234" s="119"/>
      <c r="H234" s="119"/>
      <c r="I234" s="118"/>
      <c r="J234" s="119"/>
      <c r="K234" s="119"/>
      <c r="L234" s="119"/>
      <c r="M234" s="119"/>
      <c r="N234" s="163"/>
      <c r="O234" s="163"/>
      <c r="P234" s="163"/>
      <c r="Q234" s="9" t="str">
        <f>IFERROR(VLOOKUP($F$4,不良项目!D$5:E$8,2,FALSE)*VLOOKUP(RIGHT(D234,2),不良项目!D$11:E$37,2,FALSE),"")</f>
        <v/>
      </c>
    </row>
    <row r="235" spans="2:17">
      <c r="B235" s="114"/>
      <c r="C235" s="115"/>
      <c r="D235" s="115"/>
      <c r="E235" s="118"/>
      <c r="F235" s="119"/>
      <c r="G235" s="119"/>
      <c r="H235" s="119"/>
      <c r="I235" s="118"/>
      <c r="J235" s="119"/>
      <c r="K235" s="119"/>
      <c r="L235" s="119"/>
      <c r="M235" s="119"/>
      <c r="N235" s="163"/>
      <c r="O235" s="163"/>
      <c r="P235" s="163"/>
      <c r="Q235" s="9" t="str">
        <f>IFERROR(VLOOKUP($F$4,不良项目!D$5:E$8,2,FALSE)*VLOOKUP(RIGHT(D235,2),不良项目!D$11:E$37,2,FALSE),"")</f>
        <v/>
      </c>
    </row>
    <row r="236" spans="2:17">
      <c r="B236" s="114"/>
      <c r="C236" s="115"/>
      <c r="D236" s="115"/>
      <c r="E236" s="118"/>
      <c r="F236" s="119"/>
      <c r="G236" s="119"/>
      <c r="H236" s="119"/>
      <c r="I236" s="118"/>
      <c r="J236" s="119"/>
      <c r="K236" s="119"/>
      <c r="L236" s="119"/>
      <c r="M236" s="119"/>
      <c r="N236" s="163"/>
      <c r="O236" s="163"/>
      <c r="P236" s="163"/>
      <c r="Q236" s="9" t="str">
        <f>IFERROR(VLOOKUP($F$4,不良项目!D$5:E$8,2,FALSE)*VLOOKUP(RIGHT(D236,2),不良项目!D$11:E$37,2,FALSE),"")</f>
        <v/>
      </c>
    </row>
    <row r="237" spans="2:17">
      <c r="B237" s="114"/>
      <c r="C237" s="115"/>
      <c r="D237" s="115"/>
      <c r="E237" s="118"/>
      <c r="F237" s="119"/>
      <c r="G237" s="119"/>
      <c r="H237" s="119"/>
      <c r="I237" s="118"/>
      <c r="J237" s="119"/>
      <c r="K237" s="119"/>
      <c r="L237" s="119"/>
      <c r="M237" s="119"/>
      <c r="N237" s="163"/>
      <c r="O237" s="163"/>
      <c r="P237" s="163"/>
      <c r="Q237" s="9" t="str">
        <f>IFERROR(VLOOKUP($F$4,不良项目!D$5:E$8,2,FALSE)*VLOOKUP(RIGHT(D237,2),不良项目!D$11:E$37,2,FALSE),"")</f>
        <v/>
      </c>
    </row>
    <row r="238" spans="2:17">
      <c r="B238" s="114"/>
      <c r="C238" s="115"/>
      <c r="D238" s="115"/>
      <c r="E238" s="118"/>
      <c r="F238" s="119"/>
      <c r="G238" s="119"/>
      <c r="H238" s="119"/>
      <c r="I238" s="118"/>
      <c r="J238" s="119"/>
      <c r="K238" s="119"/>
      <c r="L238" s="119"/>
      <c r="M238" s="119"/>
      <c r="N238" s="163"/>
      <c r="O238" s="163"/>
      <c r="P238" s="163"/>
      <c r="Q238" s="9" t="str">
        <f>IFERROR(VLOOKUP($F$4,不良项目!D$5:E$8,2,FALSE)*VLOOKUP(RIGHT(D238,2),不良项目!D$11:E$37,2,FALSE),"")</f>
        <v/>
      </c>
    </row>
    <row r="239" spans="2:17">
      <c r="B239" s="114"/>
      <c r="C239" s="115"/>
      <c r="D239" s="115"/>
      <c r="E239" s="118"/>
      <c r="F239" s="119"/>
      <c r="G239" s="119"/>
      <c r="H239" s="119"/>
      <c r="I239" s="118"/>
      <c r="J239" s="119"/>
      <c r="K239" s="119"/>
      <c r="L239" s="119"/>
      <c r="M239" s="119"/>
      <c r="N239" s="163"/>
      <c r="O239" s="163"/>
      <c r="P239" s="163"/>
      <c r="Q239" s="9" t="str">
        <f>IFERROR(VLOOKUP($F$4,不良项目!D$5:E$8,2,FALSE)*VLOOKUP(RIGHT(D239,2),不良项目!D$11:E$37,2,FALSE),"")</f>
        <v/>
      </c>
    </row>
    <row r="240" spans="2:17">
      <c r="B240" s="114"/>
      <c r="C240" s="115"/>
      <c r="D240" s="115"/>
      <c r="E240" s="118"/>
      <c r="F240" s="119"/>
      <c r="G240" s="119"/>
      <c r="H240" s="119"/>
      <c r="I240" s="118"/>
      <c r="J240" s="119"/>
      <c r="K240" s="119"/>
      <c r="L240" s="119"/>
      <c r="M240" s="119"/>
      <c r="N240" s="163"/>
      <c r="O240" s="163"/>
      <c r="P240" s="163"/>
      <c r="Q240" s="9" t="str">
        <f>IFERROR(VLOOKUP($F$4,不良项目!D$5:E$8,2,FALSE)*VLOOKUP(RIGHT(D240,2),不良项目!D$11:E$37,2,FALSE),"")</f>
        <v/>
      </c>
    </row>
    <row r="241" spans="2:17">
      <c r="B241" s="114"/>
      <c r="C241" s="115"/>
      <c r="D241" s="115"/>
      <c r="E241" s="118"/>
      <c r="F241" s="119"/>
      <c r="G241" s="119"/>
      <c r="H241" s="119"/>
      <c r="I241" s="118"/>
      <c r="J241" s="165"/>
      <c r="K241" s="119"/>
      <c r="L241" s="119"/>
      <c r="M241" s="119"/>
      <c r="N241" s="163"/>
      <c r="O241" s="163"/>
      <c r="P241" s="163"/>
      <c r="Q241" s="9" t="str">
        <f>IFERROR(VLOOKUP($F$4,不良项目!D$5:E$8,2,FALSE)*VLOOKUP(RIGHT(D241,2),不良项目!D$11:E$37,2,FALSE),"")</f>
        <v/>
      </c>
    </row>
    <row r="242" spans="2:17">
      <c r="B242" s="114"/>
      <c r="C242" s="115"/>
      <c r="D242" s="115"/>
      <c r="E242" s="118"/>
      <c r="F242" s="119"/>
      <c r="G242" s="119"/>
      <c r="H242" s="119"/>
      <c r="I242" s="118"/>
      <c r="J242" s="165"/>
      <c r="K242" s="119"/>
      <c r="L242" s="119"/>
      <c r="M242" s="119"/>
      <c r="N242" s="163"/>
      <c r="O242" s="163"/>
      <c r="P242" s="163"/>
      <c r="Q242" s="9" t="str">
        <f>IFERROR(VLOOKUP($F$4,不良项目!D$5:E$8,2,FALSE)*VLOOKUP(RIGHT(D242,2),不良项目!D$11:E$37,2,FALSE),"")</f>
        <v/>
      </c>
    </row>
    <row r="243" spans="2:17">
      <c r="B243" s="114"/>
      <c r="C243" s="115"/>
      <c r="D243" s="115"/>
      <c r="E243" s="118"/>
      <c r="F243" s="119"/>
      <c r="G243" s="119"/>
      <c r="H243" s="119"/>
      <c r="I243" s="118"/>
      <c r="J243" s="165"/>
      <c r="K243" s="119"/>
      <c r="L243" s="119"/>
      <c r="M243" s="119"/>
      <c r="N243" s="163"/>
      <c r="O243" s="163"/>
      <c r="P243" s="163"/>
      <c r="Q243" s="9" t="str">
        <f>IFERROR(VLOOKUP($F$4,不良项目!D$5:E$8,2,FALSE)*VLOOKUP(RIGHT(D243,2),不良项目!D$11:E$37,2,FALSE),"")</f>
        <v/>
      </c>
    </row>
    <row r="244" spans="2:17">
      <c r="B244" s="114"/>
      <c r="C244" s="115"/>
      <c r="D244" s="115"/>
      <c r="E244" s="118"/>
      <c r="F244" s="119"/>
      <c r="G244" s="119"/>
      <c r="H244" s="119"/>
      <c r="I244" s="118"/>
      <c r="J244" s="165"/>
      <c r="K244" s="119"/>
      <c r="L244" s="119"/>
      <c r="M244" s="119"/>
      <c r="N244" s="163"/>
      <c r="O244" s="163"/>
      <c r="P244" s="163"/>
      <c r="Q244" s="9" t="str">
        <f>IFERROR(VLOOKUP($F$4,不良项目!D$5:E$8,2,FALSE)*VLOOKUP(RIGHT(D244,2),不良项目!D$11:E$37,2,FALSE),"")</f>
        <v/>
      </c>
    </row>
    <row r="245" spans="2:17">
      <c r="B245" s="114"/>
      <c r="C245" s="115"/>
      <c r="D245" s="115"/>
      <c r="E245" s="118"/>
      <c r="F245" s="119"/>
      <c r="G245" s="119"/>
      <c r="H245" s="119"/>
      <c r="I245" s="118"/>
      <c r="J245" s="165"/>
      <c r="K245" s="119"/>
      <c r="L245" s="119"/>
      <c r="M245" s="119"/>
      <c r="N245" s="163"/>
      <c r="O245" s="163"/>
      <c r="P245" s="163"/>
      <c r="Q245" s="9" t="str">
        <f>IFERROR(VLOOKUP($F$4,不良项目!D$5:E$8,2,FALSE)*VLOOKUP(RIGHT(D245,2),不良项目!D$11:E$37,2,FALSE),"")</f>
        <v/>
      </c>
    </row>
    <row r="246" spans="2:17">
      <c r="B246" s="114"/>
      <c r="C246" s="115"/>
      <c r="D246" s="115"/>
      <c r="E246" s="118"/>
      <c r="F246" s="119"/>
      <c r="G246" s="119"/>
      <c r="H246" s="119"/>
      <c r="I246" s="118"/>
      <c r="J246" s="119"/>
      <c r="K246" s="119"/>
      <c r="L246" s="119"/>
      <c r="M246" s="119"/>
      <c r="N246" s="163"/>
      <c r="O246" s="163"/>
      <c r="P246" s="163"/>
      <c r="Q246" s="9" t="str">
        <f>IFERROR(VLOOKUP($F$4,不良项目!D$5:E$8,2,FALSE)*VLOOKUP(RIGHT(D246,2),不良项目!D$11:E$37,2,FALSE),"")</f>
        <v/>
      </c>
    </row>
    <row r="247" spans="2:17">
      <c r="B247" s="114"/>
      <c r="C247" s="115"/>
      <c r="D247" s="115"/>
      <c r="E247" s="118"/>
      <c r="F247" s="119"/>
      <c r="G247" s="119"/>
      <c r="H247" s="119"/>
      <c r="I247" s="118"/>
      <c r="J247" s="119"/>
      <c r="K247" s="119"/>
      <c r="L247" s="119"/>
      <c r="M247" s="119"/>
      <c r="N247" s="163"/>
      <c r="O247" s="163"/>
      <c r="P247" s="163"/>
      <c r="Q247" s="9" t="str">
        <f>IFERROR(VLOOKUP($F$4,不良项目!D$5:E$8,2,FALSE)*VLOOKUP(RIGHT(D247,2),不良项目!D$11:E$37,2,FALSE),"")</f>
        <v/>
      </c>
    </row>
    <row r="248" spans="2:17">
      <c r="B248" s="114"/>
      <c r="C248" s="115"/>
      <c r="D248" s="115"/>
      <c r="E248" s="118"/>
      <c r="F248" s="119"/>
      <c r="G248" s="119"/>
      <c r="H248" s="119"/>
      <c r="I248" s="118"/>
      <c r="J248" s="119"/>
      <c r="K248" s="119"/>
      <c r="L248" s="119"/>
      <c r="M248" s="119"/>
      <c r="N248" s="163"/>
      <c r="O248" s="163"/>
      <c r="P248" s="163"/>
      <c r="Q248" s="9" t="str">
        <f>IFERROR(VLOOKUP($F$4,不良项目!D$5:E$8,2,FALSE)*VLOOKUP(RIGHT(D248,2),不良项目!D$11:E$37,2,FALSE),"")</f>
        <v/>
      </c>
    </row>
    <row r="249" spans="2:17">
      <c r="B249" s="114"/>
      <c r="C249" s="115"/>
      <c r="D249" s="115"/>
      <c r="E249" s="118"/>
      <c r="F249" s="119"/>
      <c r="G249" s="119"/>
      <c r="H249" s="119"/>
      <c r="I249" s="118"/>
      <c r="J249" s="119"/>
      <c r="K249" s="119"/>
      <c r="L249" s="119"/>
      <c r="M249" s="119"/>
      <c r="N249" s="163"/>
      <c r="O249" s="163"/>
      <c r="P249" s="163"/>
      <c r="Q249" s="9" t="str">
        <f>IFERROR(VLOOKUP($F$4,不良项目!D$5:E$8,2,FALSE)*VLOOKUP(RIGHT(D249,2),不良项目!D$11:E$37,2,FALSE),"")</f>
        <v/>
      </c>
    </row>
    <row r="250" spans="2:17">
      <c r="B250" s="114"/>
      <c r="C250" s="115"/>
      <c r="D250" s="115"/>
      <c r="E250" s="118"/>
      <c r="F250" s="119"/>
      <c r="G250" s="119"/>
      <c r="H250" s="119"/>
      <c r="I250" s="118"/>
      <c r="J250" s="119"/>
      <c r="K250" s="119"/>
      <c r="L250" s="119"/>
      <c r="M250" s="119"/>
      <c r="N250" s="163"/>
      <c r="O250" s="163"/>
      <c r="P250" s="163"/>
      <c r="Q250" s="9" t="str">
        <f>IFERROR(VLOOKUP($F$4,不良项目!D$5:E$8,2,FALSE)*VLOOKUP(RIGHT(D250,2),不良项目!D$11:E$37,2,FALSE),"")</f>
        <v/>
      </c>
    </row>
    <row r="251" spans="2:17">
      <c r="B251" s="114"/>
      <c r="C251" s="115"/>
      <c r="D251" s="115"/>
      <c r="E251" s="118"/>
      <c r="F251" s="119"/>
      <c r="G251" s="119"/>
      <c r="H251" s="119"/>
      <c r="I251" s="118"/>
      <c r="J251" s="119"/>
      <c r="K251" s="119"/>
      <c r="L251" s="119"/>
      <c r="M251" s="119"/>
      <c r="N251" s="163"/>
      <c r="O251" s="163"/>
      <c r="P251" s="163"/>
      <c r="Q251" s="9" t="str">
        <f>IFERROR(VLOOKUP($F$4,不良项目!D$5:E$8,2,FALSE)*VLOOKUP(RIGHT(D251,2),不良项目!D$11:E$37,2,FALSE),"")</f>
        <v/>
      </c>
    </row>
    <row r="252" spans="2:17">
      <c r="B252" s="114"/>
      <c r="C252" s="115"/>
      <c r="D252" s="115"/>
      <c r="E252" s="118"/>
      <c r="F252" s="119"/>
      <c r="G252" s="119"/>
      <c r="H252" s="119"/>
      <c r="I252" s="118"/>
      <c r="J252" s="119"/>
      <c r="K252" s="119"/>
      <c r="L252" s="119"/>
      <c r="M252" s="119"/>
      <c r="N252" s="163"/>
      <c r="O252" s="163"/>
      <c r="P252" s="163"/>
      <c r="Q252" s="9" t="str">
        <f>IFERROR(VLOOKUP($F$4,不良项目!D$5:E$8,2,FALSE)*VLOOKUP(RIGHT(D252,2),不良项目!D$11:E$37,2,FALSE),"")</f>
        <v/>
      </c>
    </row>
    <row r="253" spans="2:17">
      <c r="B253" s="114"/>
      <c r="C253" s="115"/>
      <c r="D253" s="115"/>
      <c r="E253" s="118"/>
      <c r="F253" s="119"/>
      <c r="G253" s="119"/>
      <c r="H253" s="119"/>
      <c r="I253" s="118"/>
      <c r="J253" s="119"/>
      <c r="K253" s="119"/>
      <c r="L253" s="119"/>
      <c r="M253" s="119"/>
      <c r="N253" s="163"/>
      <c r="O253" s="163"/>
      <c r="P253" s="163"/>
      <c r="Q253" s="9" t="str">
        <f>IFERROR(VLOOKUP($F$4,不良项目!D$5:E$8,2,FALSE)*VLOOKUP(RIGHT(D253,2),不良项目!D$11:E$37,2,FALSE),"")</f>
        <v/>
      </c>
    </row>
    <row r="254" spans="2:17">
      <c r="B254" s="114"/>
      <c r="C254" s="115"/>
      <c r="D254" s="115"/>
      <c r="E254" s="118"/>
      <c r="F254" s="119"/>
      <c r="G254" s="119"/>
      <c r="H254" s="119"/>
      <c r="I254" s="118"/>
      <c r="J254" s="63"/>
      <c r="K254" s="165"/>
      <c r="L254" s="119"/>
      <c r="M254" s="119"/>
      <c r="N254" s="163"/>
      <c r="O254" s="163"/>
      <c r="P254" s="163"/>
      <c r="Q254" s="9" t="str">
        <f>IFERROR(VLOOKUP($F$4,不良项目!D$5:E$8,2,FALSE)*VLOOKUP(RIGHT(D254,2),不良项目!D$11:E$37,2,FALSE),"")</f>
        <v/>
      </c>
    </row>
    <row r="255" spans="2:17">
      <c r="B255" s="114"/>
      <c r="C255" s="115"/>
      <c r="D255" s="115"/>
      <c r="E255" s="118"/>
      <c r="F255" s="119"/>
      <c r="G255" s="119"/>
      <c r="H255" s="119"/>
      <c r="I255" s="118"/>
      <c r="J255" s="63"/>
      <c r="K255" s="119"/>
      <c r="L255" s="119"/>
      <c r="M255" s="119"/>
      <c r="N255" s="163"/>
      <c r="O255" s="163"/>
      <c r="P255" s="163"/>
      <c r="Q255" s="9" t="str">
        <f>IFERROR(VLOOKUP($F$4,不良项目!D$5:E$8,2,FALSE)*VLOOKUP(RIGHT(D255,2),不良项目!D$11:E$37,2,FALSE),"")</f>
        <v/>
      </c>
    </row>
    <row r="256" spans="2:17">
      <c r="B256" s="114"/>
      <c r="C256" s="115"/>
      <c r="D256" s="115"/>
      <c r="E256" s="118"/>
      <c r="F256" s="119"/>
      <c r="G256" s="119"/>
      <c r="H256" s="119"/>
      <c r="I256" s="118"/>
      <c r="J256" s="119"/>
      <c r="K256" s="119"/>
      <c r="L256" s="119"/>
      <c r="M256" s="119"/>
      <c r="N256" s="163"/>
      <c r="O256" s="163"/>
      <c r="P256" s="163"/>
      <c r="Q256" s="9" t="str">
        <f>IFERROR(VLOOKUP($F$4,不良项目!D$5:E$8,2,FALSE)*VLOOKUP(RIGHT(D256,2),不良项目!D$11:E$37,2,FALSE),"")</f>
        <v/>
      </c>
    </row>
    <row r="257" spans="2:17">
      <c r="B257" s="114"/>
      <c r="C257" s="115"/>
      <c r="D257" s="115"/>
      <c r="E257" s="118"/>
      <c r="F257" s="119"/>
      <c r="G257" s="119"/>
      <c r="H257" s="119"/>
      <c r="I257" s="118"/>
      <c r="J257" s="119"/>
      <c r="K257" s="119"/>
      <c r="L257" s="168"/>
      <c r="M257" s="119"/>
      <c r="N257" s="163"/>
      <c r="O257" s="163"/>
      <c r="P257" s="163"/>
      <c r="Q257" s="9" t="str">
        <f>IFERROR(VLOOKUP($F$4,不良项目!D$5:E$8,2,FALSE)*VLOOKUP(RIGHT(D257,2),不良项目!D$11:E$37,2,FALSE),"")</f>
        <v/>
      </c>
    </row>
    <row r="258" spans="2:17">
      <c r="B258" s="114"/>
      <c r="C258" s="115"/>
      <c r="D258" s="115"/>
      <c r="E258" s="118"/>
      <c r="F258" s="119"/>
      <c r="G258" s="119"/>
      <c r="H258" s="119"/>
      <c r="I258" s="118"/>
      <c r="J258" s="119"/>
      <c r="K258" s="119"/>
      <c r="L258" s="119"/>
      <c r="M258" s="119"/>
      <c r="N258" s="163"/>
      <c r="O258" s="163"/>
      <c r="P258" s="163"/>
      <c r="Q258" s="9" t="str">
        <f>IFERROR(VLOOKUP($F$4,不良项目!D$5:E$8,2,FALSE)*VLOOKUP(RIGHT(D258,2),不良项目!D$11:E$37,2,FALSE),"")</f>
        <v/>
      </c>
    </row>
    <row r="259" spans="2:17">
      <c r="B259" s="114"/>
      <c r="C259" s="115"/>
      <c r="D259" s="115"/>
      <c r="E259" s="118"/>
      <c r="F259" s="119"/>
      <c r="G259" s="119"/>
      <c r="H259" s="119"/>
      <c r="I259" s="118"/>
      <c r="J259" s="119"/>
      <c r="K259" s="119"/>
      <c r="L259" s="119"/>
      <c r="M259" s="119"/>
      <c r="N259" s="163"/>
      <c r="O259" s="163"/>
      <c r="P259" s="163"/>
      <c r="Q259" s="9" t="str">
        <f>IFERROR(VLOOKUP($F$4,不良项目!D$5:E$8,2,FALSE)*VLOOKUP(RIGHT(D259,2),不良项目!D$11:E$37,2,FALSE),"")</f>
        <v/>
      </c>
    </row>
    <row r="260" spans="2:17" ht="21">
      <c r="B260" s="114"/>
      <c r="C260" s="115"/>
      <c r="D260" s="115"/>
      <c r="E260" s="118"/>
      <c r="F260" s="119"/>
      <c r="G260" s="185"/>
      <c r="H260" s="119"/>
      <c r="I260" s="118"/>
      <c r="J260" s="119"/>
      <c r="K260" s="119"/>
      <c r="L260" s="119"/>
      <c r="M260" s="119"/>
      <c r="N260" s="163"/>
      <c r="O260" s="163"/>
      <c r="P260" s="163"/>
      <c r="Q260" s="9" t="str">
        <f>IFERROR(VLOOKUP($F$4,不良项目!D$5:E$8,2,FALSE)*VLOOKUP(RIGHT(D260,2),不良项目!D$11:E$37,2,FALSE),"")</f>
        <v/>
      </c>
    </row>
    <row r="261" spans="2:17">
      <c r="B261" s="114"/>
      <c r="C261" s="115"/>
      <c r="D261" s="115"/>
      <c r="E261" s="118"/>
      <c r="F261" s="119"/>
      <c r="G261" s="119"/>
      <c r="H261" s="119"/>
      <c r="I261" s="118"/>
      <c r="J261" s="119"/>
      <c r="K261" s="119"/>
      <c r="L261" s="119"/>
      <c r="M261" s="119"/>
      <c r="N261" s="163"/>
      <c r="O261" s="163"/>
      <c r="P261" s="163"/>
      <c r="Q261" s="9" t="str">
        <f>IFERROR(VLOOKUP($F$4,不良项目!D$5:E$8,2,FALSE)*VLOOKUP(RIGHT(D261,2),不良项目!D$11:E$37,2,FALSE),"")</f>
        <v/>
      </c>
    </row>
    <row r="262" spans="2:17">
      <c r="B262" s="114"/>
      <c r="C262" s="115"/>
      <c r="D262" s="115"/>
      <c r="E262" s="118"/>
      <c r="F262" s="119"/>
      <c r="G262" s="119"/>
      <c r="H262" s="119"/>
      <c r="I262" s="118"/>
      <c r="J262" s="119"/>
      <c r="K262" s="119"/>
      <c r="L262" s="119"/>
      <c r="M262" s="119"/>
      <c r="N262" s="163"/>
      <c r="O262" s="163"/>
      <c r="P262" s="163"/>
      <c r="Q262" s="9" t="str">
        <f>IFERROR(VLOOKUP($F$4,不良项目!D$5:E$8,2,FALSE)*VLOOKUP(RIGHT(D262,2),不良项目!D$11:E$37,2,FALSE),"")</f>
        <v/>
      </c>
    </row>
    <row r="263" spans="2:17">
      <c r="B263" s="114"/>
      <c r="C263" s="115"/>
      <c r="D263" s="115"/>
      <c r="E263" s="118"/>
      <c r="F263" s="119"/>
      <c r="G263" s="119"/>
      <c r="H263" s="119"/>
      <c r="I263" s="118"/>
      <c r="J263" s="119"/>
      <c r="K263" s="119"/>
      <c r="L263" s="119"/>
      <c r="M263" s="119"/>
      <c r="N263" s="163"/>
      <c r="O263" s="163"/>
      <c r="P263" s="163"/>
      <c r="Q263" s="9" t="str">
        <f>IFERROR(VLOOKUP($F$4,不良项目!D$5:E$8,2,FALSE)*VLOOKUP(RIGHT(D263,2),不良项目!D$11:E$37,2,FALSE),"")</f>
        <v/>
      </c>
    </row>
    <row r="264" spans="2:17">
      <c r="B264" s="114"/>
      <c r="C264" s="115"/>
      <c r="D264" s="115"/>
      <c r="E264" s="118"/>
      <c r="F264" s="119"/>
      <c r="G264" s="119"/>
      <c r="H264" s="119"/>
      <c r="I264" s="118"/>
      <c r="J264" s="119"/>
      <c r="K264" s="119"/>
      <c r="L264" s="119"/>
      <c r="M264" s="119"/>
      <c r="N264" s="163"/>
      <c r="O264" s="163"/>
      <c r="P264" s="163"/>
      <c r="Q264" s="9" t="str">
        <f>IFERROR(VLOOKUP($F$4,不良项目!D$5:E$8,2,FALSE)*VLOOKUP(RIGHT(D264,2),不良项目!D$11:E$37,2,FALSE),"")</f>
        <v/>
      </c>
    </row>
    <row r="265" spans="2:17">
      <c r="B265" s="114"/>
      <c r="C265" s="115"/>
      <c r="D265" s="115"/>
      <c r="E265" s="118"/>
      <c r="F265" s="119"/>
      <c r="G265" s="119"/>
      <c r="H265" s="119"/>
      <c r="I265" s="118"/>
      <c r="J265" s="119"/>
      <c r="K265" s="119"/>
      <c r="L265" s="119"/>
      <c r="M265" s="119"/>
      <c r="N265" s="163"/>
      <c r="O265" s="163"/>
      <c r="P265" s="163"/>
      <c r="Q265" s="9" t="str">
        <f>IFERROR(VLOOKUP($F$4,不良项目!D$5:E$8,2,FALSE)*VLOOKUP(RIGHT(D265,2),不良项目!D$11:E$37,2,FALSE),"")</f>
        <v/>
      </c>
    </row>
    <row r="266" spans="2:17">
      <c r="B266" s="114"/>
      <c r="C266" s="115"/>
      <c r="D266" s="115"/>
      <c r="E266" s="118"/>
      <c r="F266" s="119"/>
      <c r="G266" s="119"/>
      <c r="H266" s="119"/>
      <c r="I266" s="118"/>
      <c r="J266" s="119"/>
      <c r="K266" s="119"/>
      <c r="L266" s="119"/>
      <c r="M266" s="119"/>
      <c r="N266" s="163"/>
      <c r="O266" s="163"/>
      <c r="P266" s="163"/>
      <c r="Q266" s="9" t="str">
        <f>IFERROR(VLOOKUP($F$4,不良项目!D$5:E$8,2,FALSE)*VLOOKUP(RIGHT(D266,2),不良项目!D$11:E$37,2,FALSE),"")</f>
        <v/>
      </c>
    </row>
    <row r="267" spans="2:17">
      <c r="B267" s="114"/>
      <c r="C267" s="115"/>
      <c r="D267" s="115"/>
      <c r="E267" s="118"/>
      <c r="F267" s="119"/>
      <c r="G267" s="119"/>
      <c r="H267" s="119"/>
      <c r="I267" s="118"/>
      <c r="J267" s="119"/>
      <c r="K267" s="119"/>
      <c r="L267" s="119"/>
      <c r="M267" s="119"/>
      <c r="N267" s="163"/>
      <c r="O267" s="163"/>
      <c r="P267" s="163"/>
      <c r="Q267" s="9" t="str">
        <f>IFERROR(VLOOKUP($F$4,不良项目!D$5:E$8,2,FALSE)*VLOOKUP(RIGHT(D267,2),不良项目!D$11:E$37,2,FALSE),"")</f>
        <v/>
      </c>
    </row>
    <row r="268" spans="2:17">
      <c r="B268" s="114"/>
      <c r="C268" s="115"/>
      <c r="D268" s="115"/>
      <c r="E268" s="118"/>
      <c r="F268" s="119"/>
      <c r="G268" s="119"/>
      <c r="H268" s="119"/>
      <c r="I268" s="118"/>
      <c r="J268" s="119"/>
      <c r="K268" s="119"/>
      <c r="L268" s="119"/>
      <c r="M268" s="119"/>
      <c r="N268" s="163"/>
      <c r="O268" s="163"/>
      <c r="P268" s="163"/>
      <c r="Q268" s="9" t="str">
        <f>IFERROR(VLOOKUP($F$4,不良项目!D$5:E$8,2,FALSE)*VLOOKUP(RIGHT(D268,2),不良项目!D$11:E$37,2,FALSE),"")</f>
        <v/>
      </c>
    </row>
    <row r="269" spans="2:17">
      <c r="B269" s="114"/>
      <c r="C269" s="115"/>
      <c r="D269" s="115"/>
      <c r="E269" s="118"/>
      <c r="F269" s="119"/>
      <c r="G269" s="119"/>
      <c r="H269" s="119"/>
      <c r="I269" s="118"/>
      <c r="J269" s="119"/>
      <c r="K269" s="119"/>
      <c r="L269" s="119"/>
      <c r="M269" s="119"/>
      <c r="N269" s="163"/>
      <c r="O269" s="163"/>
      <c r="P269" s="163"/>
      <c r="Q269" s="9" t="str">
        <f>IFERROR(VLOOKUP($F$4,不良项目!D$5:E$8,2,FALSE)*VLOOKUP(RIGHT(D269,2),不良项目!D$11:E$37,2,FALSE),"")</f>
        <v/>
      </c>
    </row>
    <row r="270" spans="2:17">
      <c r="B270" s="114"/>
      <c r="C270" s="115"/>
      <c r="D270" s="115"/>
      <c r="E270" s="118"/>
      <c r="F270" s="119"/>
      <c r="G270" s="119"/>
      <c r="H270" s="119"/>
      <c r="I270" s="118"/>
      <c r="J270" s="119"/>
      <c r="K270" s="119"/>
      <c r="L270" s="119"/>
      <c r="M270" s="119"/>
      <c r="N270" s="163"/>
      <c r="O270" s="163"/>
      <c r="P270" s="163"/>
      <c r="Q270" s="9" t="str">
        <f>IFERROR(VLOOKUP($F$4,不良项目!D$5:E$8,2,FALSE)*VLOOKUP(RIGHT(D270,2),不良项目!D$11:E$37,2,FALSE),"")</f>
        <v/>
      </c>
    </row>
    <row r="271" spans="2:17">
      <c r="B271" s="114"/>
      <c r="C271" s="115"/>
      <c r="D271" s="115"/>
      <c r="E271" s="118"/>
      <c r="F271" s="119"/>
      <c r="G271" s="119"/>
      <c r="H271" s="119"/>
      <c r="I271" s="118"/>
      <c r="J271" s="119"/>
      <c r="K271" s="119"/>
      <c r="L271" s="119"/>
      <c r="M271" s="119"/>
      <c r="N271" s="163"/>
      <c r="O271" s="163"/>
      <c r="P271" s="163"/>
      <c r="Q271" s="9" t="str">
        <f>IFERROR(VLOOKUP($F$4,不良项目!D$5:E$8,2,FALSE)*VLOOKUP(RIGHT(D271,2),不良项目!D$11:E$37,2,FALSE),"")</f>
        <v/>
      </c>
    </row>
    <row r="272" spans="2:17">
      <c r="B272" s="114"/>
      <c r="C272" s="115"/>
      <c r="D272" s="115"/>
      <c r="E272" s="118"/>
      <c r="F272" s="119"/>
      <c r="G272" s="119"/>
      <c r="H272" s="119"/>
      <c r="I272" s="118"/>
      <c r="J272" s="119"/>
      <c r="K272" s="119"/>
      <c r="L272" s="119"/>
      <c r="M272" s="119"/>
      <c r="N272" s="163"/>
      <c r="O272" s="163"/>
      <c r="P272" s="163"/>
      <c r="Q272" s="9" t="str">
        <f>IFERROR(VLOOKUP($F$4,不良项目!D$5:E$8,2,FALSE)*VLOOKUP(RIGHT(D272,2),不良项目!D$11:E$37,2,FALSE),"")</f>
        <v/>
      </c>
    </row>
    <row r="273" spans="2:17">
      <c r="B273" s="114"/>
      <c r="C273" s="115"/>
      <c r="D273" s="115"/>
      <c r="E273" s="118"/>
      <c r="F273" s="119"/>
      <c r="G273" s="119"/>
      <c r="H273" s="119"/>
      <c r="I273" s="118"/>
      <c r="J273" s="119"/>
      <c r="K273" s="119"/>
      <c r="L273" s="119"/>
      <c r="M273" s="119"/>
      <c r="N273" s="163"/>
      <c r="O273" s="163"/>
      <c r="P273" s="163"/>
      <c r="Q273" s="9" t="str">
        <f>IFERROR(VLOOKUP($F$4,不良项目!D$5:E$8,2,FALSE)*VLOOKUP(RIGHT(D273,2),不良项目!D$11:E$37,2,FALSE),"")</f>
        <v/>
      </c>
    </row>
    <row r="274" spans="2:17">
      <c r="B274" s="114"/>
      <c r="C274" s="115"/>
      <c r="D274" s="115"/>
      <c r="E274" s="118"/>
      <c r="F274" s="119"/>
      <c r="G274" s="119"/>
      <c r="H274" s="119"/>
      <c r="I274" s="118"/>
      <c r="J274" s="119"/>
      <c r="K274" s="119"/>
      <c r="L274" s="119"/>
      <c r="M274" s="119"/>
      <c r="N274" s="163"/>
      <c r="O274" s="163"/>
      <c r="P274" s="163"/>
      <c r="Q274" s="9" t="str">
        <f>IFERROR(VLOOKUP($F$4,不良项目!D$5:E$8,2,FALSE)*VLOOKUP(RIGHT(D274,2),不良项目!D$11:E$37,2,FALSE),"")</f>
        <v/>
      </c>
    </row>
    <row r="275" spans="2:17">
      <c r="B275" s="114"/>
      <c r="C275" s="115"/>
      <c r="D275" s="115"/>
      <c r="E275" s="118"/>
      <c r="F275" s="119"/>
      <c r="G275" s="119"/>
      <c r="H275" s="119"/>
      <c r="I275" s="118"/>
      <c r="J275" s="119"/>
      <c r="K275" s="119"/>
      <c r="L275" s="119"/>
      <c r="M275" s="119"/>
      <c r="N275" s="163"/>
      <c r="O275" s="163"/>
      <c r="P275" s="163"/>
      <c r="Q275" s="9" t="str">
        <f>IFERROR(VLOOKUP($F$4,不良项目!D$5:E$8,2,FALSE)*VLOOKUP(RIGHT(D275,2),不良项目!D$11:E$37,2,FALSE),"")</f>
        <v/>
      </c>
    </row>
    <row r="276" spans="2:17">
      <c r="B276" s="114"/>
      <c r="C276" s="115"/>
      <c r="D276" s="115"/>
      <c r="E276" s="118"/>
      <c r="F276" s="119"/>
      <c r="G276" s="119"/>
      <c r="H276" s="119"/>
      <c r="I276" s="118"/>
      <c r="J276" s="119"/>
      <c r="K276" s="119"/>
      <c r="L276" s="119"/>
      <c r="M276" s="119"/>
      <c r="N276" s="163"/>
      <c r="O276" s="163"/>
      <c r="P276" s="163"/>
      <c r="Q276" s="9" t="str">
        <f>IFERROR(VLOOKUP($F$4,不良项目!D$5:E$8,2,FALSE)*VLOOKUP(RIGHT(D276,2),不良项目!D$11:E$37,2,FALSE),"")</f>
        <v/>
      </c>
    </row>
    <row r="277" spans="2:17">
      <c r="B277" s="114"/>
      <c r="C277" s="115"/>
      <c r="D277" s="115"/>
      <c r="E277" s="118"/>
      <c r="F277" s="119"/>
      <c r="G277" s="119"/>
      <c r="H277" s="119"/>
      <c r="I277" s="118"/>
      <c r="J277" s="119"/>
      <c r="K277" s="119"/>
      <c r="L277" s="119"/>
      <c r="M277" s="119"/>
      <c r="N277" s="163"/>
      <c r="O277" s="163"/>
      <c r="P277" s="163"/>
      <c r="Q277" s="9" t="str">
        <f>IFERROR(VLOOKUP($F$4,不良项目!D$5:E$8,2,FALSE)*VLOOKUP(RIGHT(D277,2),不良项目!D$11:E$37,2,FALSE),"")</f>
        <v/>
      </c>
    </row>
    <row r="278" spans="2:17">
      <c r="B278" s="114"/>
      <c r="C278" s="115"/>
      <c r="D278" s="115"/>
      <c r="E278" s="118"/>
      <c r="F278" s="119"/>
      <c r="G278" s="119"/>
      <c r="H278" s="119"/>
      <c r="I278" s="118"/>
      <c r="J278" s="119"/>
      <c r="K278" s="119"/>
      <c r="L278" s="119"/>
      <c r="M278" s="119"/>
      <c r="N278" s="163"/>
      <c r="O278" s="163"/>
      <c r="P278" s="163"/>
      <c r="Q278" s="9" t="str">
        <f>IFERROR(VLOOKUP($F$4,不良项目!D$5:E$8,2,FALSE)*VLOOKUP(RIGHT(D278,2),不良项目!D$11:E$37,2,FALSE),"")</f>
        <v/>
      </c>
    </row>
    <row r="279" spans="2:17">
      <c r="B279" s="114"/>
      <c r="C279" s="115"/>
      <c r="D279" s="115"/>
      <c r="E279" s="118"/>
      <c r="F279" s="119"/>
      <c r="G279" s="119"/>
      <c r="H279" s="119"/>
      <c r="I279" s="118"/>
      <c r="J279" s="119"/>
      <c r="K279" s="119"/>
      <c r="L279" s="119"/>
      <c r="M279" s="119"/>
      <c r="N279" s="163"/>
      <c r="O279" s="163"/>
      <c r="P279" s="163"/>
      <c r="Q279" s="9" t="str">
        <f>IFERROR(VLOOKUP($F$4,不良项目!D$5:E$8,2,FALSE)*VLOOKUP(RIGHT(D279,2),不良项目!D$11:E$37,2,FALSE),"")</f>
        <v/>
      </c>
    </row>
    <row r="280" spans="2:17">
      <c r="B280" s="114"/>
      <c r="C280" s="115"/>
      <c r="D280" s="115"/>
      <c r="E280" s="118"/>
      <c r="F280" s="119"/>
      <c r="G280" s="119"/>
      <c r="H280" s="119"/>
      <c r="I280" s="118"/>
      <c r="J280" s="119"/>
      <c r="K280" s="119"/>
      <c r="L280" s="119"/>
      <c r="M280" s="119"/>
      <c r="N280" s="163"/>
      <c r="O280" s="163"/>
      <c r="P280" s="163"/>
      <c r="Q280" s="9" t="str">
        <f>IFERROR(VLOOKUP($F$4,不良项目!D$5:E$8,2,FALSE)*VLOOKUP(RIGHT(D280,2),不良项目!D$11:E$37,2,FALSE),"")</f>
        <v/>
      </c>
    </row>
    <row r="281" spans="2:17">
      <c r="B281" s="114"/>
      <c r="C281" s="115"/>
      <c r="D281" s="115"/>
      <c r="E281" s="118"/>
      <c r="F281" s="119"/>
      <c r="G281" s="119"/>
      <c r="H281" s="119"/>
      <c r="I281" s="118"/>
      <c r="J281" s="119"/>
      <c r="K281" s="119"/>
      <c r="L281" s="119"/>
      <c r="M281" s="119"/>
      <c r="N281" s="163"/>
      <c r="O281" s="163"/>
      <c r="P281" s="163"/>
      <c r="Q281" s="9" t="str">
        <f>IFERROR(VLOOKUP($F$4,不良项目!D$5:E$8,2,FALSE)*VLOOKUP(RIGHT(D281,2),不良项目!D$11:E$37,2,FALSE),"")</f>
        <v/>
      </c>
    </row>
    <row r="282" spans="2:17">
      <c r="B282" s="114"/>
      <c r="C282" s="115"/>
      <c r="D282" s="115"/>
      <c r="E282" s="118"/>
      <c r="F282" s="119"/>
      <c r="G282" s="119"/>
      <c r="H282" s="119"/>
      <c r="I282" s="118"/>
      <c r="J282" s="119"/>
      <c r="K282" s="119"/>
      <c r="L282" s="119"/>
      <c r="M282" s="119"/>
      <c r="N282" s="163"/>
      <c r="O282" s="163"/>
      <c r="P282" s="163"/>
      <c r="Q282" s="9" t="str">
        <f>IFERROR(VLOOKUP($F$4,不良项目!D$5:E$8,2,FALSE)*VLOOKUP(RIGHT(D282,2),不良项目!D$11:E$37,2,FALSE),"")</f>
        <v/>
      </c>
    </row>
    <row r="283" spans="2:17">
      <c r="B283" s="114"/>
      <c r="C283" s="115"/>
      <c r="D283" s="115"/>
      <c r="E283" s="118"/>
      <c r="F283" s="119"/>
      <c r="G283" s="119"/>
      <c r="H283" s="119"/>
      <c r="I283" s="118"/>
      <c r="J283" s="119"/>
      <c r="K283" s="119"/>
      <c r="L283" s="119"/>
      <c r="M283" s="119"/>
      <c r="N283" s="163"/>
      <c r="O283" s="163"/>
      <c r="P283" s="163"/>
      <c r="Q283" s="9" t="str">
        <f>IFERROR(VLOOKUP($F$4,不良项目!D$5:E$8,2,FALSE)*VLOOKUP(RIGHT(D283,2),不良项目!D$11:E$37,2,FALSE),"")</f>
        <v/>
      </c>
    </row>
    <row r="284" spans="2:17">
      <c r="B284" s="114"/>
      <c r="C284" s="115"/>
      <c r="D284" s="115"/>
      <c r="E284" s="118"/>
      <c r="F284" s="119"/>
      <c r="G284" s="119"/>
      <c r="H284" s="119"/>
      <c r="I284" s="118"/>
      <c r="J284" s="119"/>
      <c r="K284" s="119"/>
      <c r="L284" s="119"/>
      <c r="M284" s="119"/>
      <c r="N284" s="163"/>
      <c r="O284" s="163"/>
      <c r="P284" s="163"/>
      <c r="Q284" s="9" t="str">
        <f>IFERROR(VLOOKUP($F$4,不良项目!D$5:E$8,2,FALSE)*VLOOKUP(RIGHT(D284,2),不良项目!D$11:E$37,2,FALSE),"")</f>
        <v/>
      </c>
    </row>
    <row r="285" spans="2:17">
      <c r="B285" s="114"/>
      <c r="C285" s="115"/>
      <c r="D285" s="115"/>
      <c r="E285" s="118"/>
      <c r="F285" s="119"/>
      <c r="G285" s="119"/>
      <c r="H285" s="119"/>
      <c r="I285" s="118"/>
      <c r="J285" s="119"/>
      <c r="K285" s="119"/>
      <c r="L285" s="119"/>
      <c r="M285" s="119"/>
      <c r="N285" s="163"/>
      <c r="O285" s="163"/>
      <c r="P285" s="163"/>
      <c r="Q285" s="9" t="str">
        <f>IFERROR(VLOOKUP($F$4,不良项目!D$5:E$8,2,FALSE)*VLOOKUP(RIGHT(D285,2),不良项目!D$11:E$37,2,FALSE),"")</f>
        <v/>
      </c>
    </row>
    <row r="286" spans="2:17">
      <c r="B286" s="114"/>
      <c r="C286" s="115"/>
      <c r="D286" s="115"/>
      <c r="E286" s="118"/>
      <c r="F286" s="119"/>
      <c r="G286" s="119"/>
      <c r="H286" s="119"/>
      <c r="I286" s="118"/>
      <c r="J286" s="119"/>
      <c r="K286" s="119"/>
      <c r="L286" s="119"/>
      <c r="M286" s="119"/>
      <c r="N286" s="163"/>
      <c r="O286" s="163"/>
      <c r="P286" s="163"/>
      <c r="Q286" s="9" t="str">
        <f>IFERROR(VLOOKUP($F$4,不良项目!D$5:E$8,2,FALSE)*VLOOKUP(RIGHT(D286,2),不良项目!D$11:E$37,2,FALSE),"")</f>
        <v/>
      </c>
    </row>
    <row r="287" spans="2:17">
      <c r="B287" s="114"/>
      <c r="C287" s="115"/>
      <c r="D287" s="115"/>
      <c r="E287" s="118"/>
      <c r="F287" s="119"/>
      <c r="G287" s="119"/>
      <c r="H287" s="119"/>
      <c r="I287" s="118"/>
      <c r="J287" s="119"/>
      <c r="K287" s="119"/>
      <c r="L287" s="119"/>
      <c r="M287" s="119"/>
      <c r="N287" s="163"/>
      <c r="O287" s="163"/>
      <c r="P287" s="163"/>
      <c r="Q287" s="9" t="str">
        <f>IFERROR(VLOOKUP($F$4,不良项目!D$5:E$8,2,FALSE)*VLOOKUP(RIGHT(D287,2),不良项目!D$11:E$37,2,FALSE),"")</f>
        <v/>
      </c>
    </row>
    <row r="288" spans="2:17">
      <c r="B288" s="114"/>
      <c r="C288" s="115"/>
      <c r="D288" s="115"/>
      <c r="E288" s="118"/>
      <c r="F288" s="119"/>
      <c r="G288" s="119"/>
      <c r="H288" s="119"/>
      <c r="I288" s="118"/>
      <c r="J288" s="119"/>
      <c r="K288" s="119"/>
      <c r="L288" s="119"/>
      <c r="M288" s="119"/>
      <c r="N288" s="163"/>
      <c r="O288" s="163"/>
      <c r="P288" s="163"/>
      <c r="Q288" s="9" t="str">
        <f>IFERROR(VLOOKUP($F$4,不良项目!D$5:E$8,2,FALSE)*VLOOKUP(RIGHT(D288,2),不良项目!D$11:E$37,2,FALSE),"")</f>
        <v/>
      </c>
    </row>
    <row r="289" spans="1:17">
      <c r="B289" s="114"/>
      <c r="C289" s="115"/>
      <c r="D289" s="115"/>
      <c r="E289" s="118"/>
      <c r="F289" s="119"/>
      <c r="G289" s="119"/>
      <c r="H289" s="119"/>
      <c r="I289" s="118"/>
      <c r="J289" s="119"/>
      <c r="K289" s="119"/>
      <c r="L289" s="119"/>
      <c r="M289" s="119"/>
      <c r="N289" s="163"/>
      <c r="O289" s="163"/>
      <c r="P289" s="163"/>
      <c r="Q289" s="9" t="str">
        <f>IFERROR(VLOOKUP($F$4,不良项目!D$5:E$8,2,FALSE)*VLOOKUP(RIGHT(D289,2),不良项目!D$11:E$37,2,FALSE),"")</f>
        <v/>
      </c>
    </row>
    <row r="290" spans="1:17">
      <c r="B290" s="114"/>
      <c r="C290" s="115"/>
      <c r="D290" s="115"/>
      <c r="E290" s="118"/>
      <c r="F290" s="119"/>
      <c r="G290" s="119"/>
      <c r="H290" s="119"/>
      <c r="I290" s="118"/>
      <c r="J290" s="119"/>
      <c r="K290" s="119"/>
      <c r="L290" s="119"/>
      <c r="M290" s="119"/>
      <c r="N290" s="163"/>
      <c r="O290" s="163"/>
      <c r="P290" s="163"/>
      <c r="Q290" s="9" t="str">
        <f>IFERROR(VLOOKUP($F$4,不良项目!D$5:E$8,2,FALSE)*VLOOKUP(RIGHT(D290,2),不良项目!D$11:E$37,2,FALSE),"")</f>
        <v/>
      </c>
    </row>
    <row r="291" spans="1:17">
      <c r="B291" s="114"/>
      <c r="C291" s="115"/>
      <c r="D291" s="115"/>
      <c r="E291" s="118"/>
      <c r="F291" s="119"/>
      <c r="G291" s="119"/>
      <c r="H291" s="119"/>
      <c r="I291" s="118"/>
      <c r="J291" s="119"/>
      <c r="K291" s="119"/>
      <c r="L291" s="119"/>
      <c r="M291" s="119"/>
      <c r="N291" s="163"/>
      <c r="O291" s="163"/>
      <c r="P291" s="163"/>
      <c r="Q291" s="9" t="str">
        <f>IFERROR(VLOOKUP($F$4,不良项目!D$5:E$8,2,FALSE)*VLOOKUP(RIGHT(D291,2),不良项目!D$11:E$37,2,FALSE),"")</f>
        <v/>
      </c>
    </row>
    <row r="292" spans="1:17">
      <c r="B292" s="114"/>
      <c r="C292" s="115"/>
      <c r="D292" s="115"/>
      <c r="E292" s="118"/>
      <c r="F292" s="119"/>
      <c r="G292" s="119"/>
      <c r="H292" s="119"/>
      <c r="I292" s="118"/>
      <c r="J292" s="119"/>
      <c r="K292" s="119"/>
      <c r="L292" s="119"/>
      <c r="M292" s="119"/>
      <c r="N292" s="163"/>
      <c r="O292" s="163"/>
      <c r="P292" s="163"/>
    </row>
    <row r="293" spans="1:17">
      <c r="B293" s="114"/>
      <c r="C293" s="115"/>
      <c r="D293" s="115"/>
      <c r="E293" s="118"/>
      <c r="F293" s="119"/>
      <c r="G293" s="119"/>
      <c r="H293" s="119"/>
      <c r="I293" s="118"/>
      <c r="J293" s="119"/>
      <c r="K293" s="119"/>
      <c r="L293" s="119"/>
      <c r="M293" s="119"/>
      <c r="N293" s="163"/>
      <c r="O293" s="163"/>
      <c r="P293" s="163"/>
    </row>
    <row r="294" spans="1:17">
      <c r="B294" s="114"/>
      <c r="C294" s="115"/>
      <c r="D294" s="115"/>
      <c r="E294" s="118"/>
      <c r="F294" s="119"/>
      <c r="G294" s="119"/>
      <c r="H294" s="119"/>
      <c r="I294" s="118"/>
      <c r="J294" s="119"/>
      <c r="K294" s="119"/>
      <c r="L294" s="119"/>
      <c r="M294" s="119"/>
      <c r="N294" s="163"/>
      <c r="O294" s="163"/>
      <c r="P294" s="163"/>
    </row>
    <row r="295" spans="1:17">
      <c r="B295" s="114"/>
      <c r="C295" s="115"/>
      <c r="D295" s="115"/>
      <c r="E295" s="118"/>
      <c r="F295" s="119"/>
      <c r="G295" s="119"/>
      <c r="H295" s="119"/>
      <c r="I295" s="118"/>
      <c r="J295" s="119"/>
      <c r="K295" s="119"/>
      <c r="L295" s="119"/>
      <c r="M295" s="119"/>
      <c r="N295" s="163"/>
      <c r="O295" s="163"/>
      <c r="P295" s="163"/>
      <c r="Q295" s="9" t="str">
        <f>IFERROR(VLOOKUP($F$4,不良项目!D$5:E$8,2,FALSE)*VLOOKUP(RIGHT(D295,2),不良项目!D$11:E$37,2,FALSE),"")</f>
        <v/>
      </c>
    </row>
    <row r="296" spans="1:17">
      <c r="B296" s="192"/>
      <c r="C296" s="176"/>
      <c r="D296" s="176"/>
      <c r="E296" s="177"/>
      <c r="F296" s="178"/>
      <c r="G296" s="178"/>
      <c r="H296" s="178"/>
      <c r="I296" s="177"/>
      <c r="J296" s="178"/>
      <c r="K296" s="178"/>
      <c r="L296" s="178"/>
      <c r="M296" s="178"/>
      <c r="N296" s="196"/>
      <c r="O296" s="196"/>
      <c r="P296" s="196"/>
      <c r="Q296" s="9" t="str">
        <f>IFERROR(VLOOKUP($F$4,不良项目!D$5:E$8,2,FALSE)*VLOOKUP(RIGHT(D296,2),不良项目!D$11:E$37,2,FALSE),"")</f>
        <v/>
      </c>
    </row>
    <row r="298" spans="1:17">
      <c r="B298" s="193"/>
      <c r="C298" s="194"/>
      <c r="D298" s="194"/>
      <c r="E298" s="193"/>
      <c r="F298" s="193"/>
      <c r="G298" s="193"/>
      <c r="H298" s="193"/>
      <c r="I298" s="197"/>
      <c r="J298" s="193"/>
      <c r="K298" s="193"/>
      <c r="L298" s="193"/>
      <c r="M298" s="193"/>
      <c r="N298" s="198"/>
      <c r="O298" s="193"/>
      <c r="P298" s="193"/>
    </row>
    <row r="299" spans="1:17">
      <c r="B299" s="119"/>
      <c r="C299" s="178"/>
      <c r="D299" s="178"/>
      <c r="E299" s="119"/>
      <c r="F299" s="119"/>
      <c r="G299" s="119"/>
      <c r="H299" s="119"/>
      <c r="I299" s="119"/>
      <c r="J299" s="119"/>
      <c r="K299" s="119"/>
      <c r="L299" s="119"/>
      <c r="M299" s="119"/>
      <c r="N299" s="188"/>
      <c r="O299" s="119"/>
      <c r="P299" s="119"/>
    </row>
    <row r="300" spans="1:17" ht="15.75" customHeight="1">
      <c r="A300" s="93"/>
      <c r="B300" s="236" t="str">
        <f>$B$20</f>
        <v>NO</v>
      </c>
      <c r="C300" s="238" t="str">
        <f>$C$20</f>
        <v>型试</v>
      </c>
      <c r="D300" s="238" t="str">
        <f>$D$20</f>
        <v>项目</v>
      </c>
      <c r="E300" s="251" t="str">
        <f>$E$20</f>
        <v>問題点</v>
      </c>
      <c r="F300" s="252"/>
      <c r="G300" s="252"/>
      <c r="H300" s="253"/>
      <c r="I300" s="251" t="str">
        <f>$I$20</f>
        <v>原因，对策</v>
      </c>
      <c r="J300" s="252"/>
      <c r="K300" s="252"/>
      <c r="L300" s="252"/>
      <c r="M300" s="257"/>
      <c r="N300" s="243" t="str">
        <f>$N$20</f>
        <v>修正結果T1</v>
      </c>
      <c r="O300" s="243" t="str">
        <f>$O$20</f>
        <v>修正結果T2</v>
      </c>
      <c r="P300" s="243" t="str">
        <f>$P$20</f>
        <v>原因分类</v>
      </c>
    </row>
    <row r="301" spans="1:17" ht="15.75" customHeight="1">
      <c r="A301" s="93"/>
      <c r="B301" s="237"/>
      <c r="C301" s="239"/>
      <c r="D301" s="239"/>
      <c r="E301" s="254"/>
      <c r="F301" s="255"/>
      <c r="G301" s="255"/>
      <c r="H301" s="256"/>
      <c r="I301" s="254"/>
      <c r="J301" s="255"/>
      <c r="K301" s="255"/>
      <c r="L301" s="255"/>
      <c r="M301" s="258"/>
      <c r="N301" s="245"/>
      <c r="O301" s="245"/>
      <c r="P301" s="245"/>
    </row>
    <row r="302" spans="1:17">
      <c r="B302" s="114">
        <v>13</v>
      </c>
      <c r="C302" s="115" t="s">
        <v>8</v>
      </c>
      <c r="D302" s="115" t="s">
        <v>62</v>
      </c>
      <c r="E302" s="249" t="s">
        <v>55</v>
      </c>
      <c r="F302" s="250"/>
      <c r="G302" s="250"/>
      <c r="H302" s="250"/>
      <c r="I302" s="259" t="s">
        <v>86</v>
      </c>
      <c r="J302" s="260"/>
      <c r="K302" s="260"/>
      <c r="L302" s="260"/>
      <c r="M302" s="260"/>
      <c r="N302" s="163" t="s">
        <v>58</v>
      </c>
      <c r="O302" s="163"/>
      <c r="P302" s="163"/>
      <c r="Q302" s="9">
        <f>IFERROR(VLOOKUP($F$4,不良项目!D$5:E$8,2,FALSE)*VLOOKUP(RIGHT(D302,2),不良项目!D$11:E$37,2,FALSE),"")</f>
        <v>5</v>
      </c>
    </row>
    <row r="303" spans="1:17">
      <c r="B303" s="114"/>
      <c r="C303" s="115"/>
      <c r="D303" s="115"/>
      <c r="E303" s="249"/>
      <c r="F303" s="250"/>
      <c r="G303" s="250"/>
      <c r="H303" s="250"/>
      <c r="I303" s="259"/>
      <c r="J303" s="260"/>
      <c r="K303" s="260"/>
      <c r="L303" s="260"/>
      <c r="M303" s="260"/>
      <c r="N303" s="163"/>
      <c r="O303" s="163"/>
      <c r="P303" s="163"/>
      <c r="Q303" s="9" t="str">
        <f>IFERROR(VLOOKUP($F$4,不良项目!D$5:E$8,2,FALSE)*VLOOKUP(RIGHT(D303,2),不良项目!D$11:E$37,2,FALSE),"")</f>
        <v/>
      </c>
    </row>
    <row r="304" spans="1:17">
      <c r="B304" s="114"/>
      <c r="C304" s="115"/>
      <c r="D304" s="115"/>
      <c r="E304" s="249"/>
      <c r="F304" s="250"/>
      <c r="G304" s="250"/>
      <c r="H304" s="250"/>
      <c r="I304" s="259"/>
      <c r="J304" s="260"/>
      <c r="K304" s="260"/>
      <c r="L304" s="260"/>
      <c r="M304" s="260"/>
      <c r="N304" s="163"/>
      <c r="O304" s="163"/>
      <c r="P304" s="163"/>
      <c r="Q304" s="9" t="str">
        <f>IFERROR(VLOOKUP($F$4,不良项目!D$5:E$8,2,FALSE)*VLOOKUP(RIGHT(D304,2),不良项目!D$11:E$37,2,FALSE),"")</f>
        <v/>
      </c>
    </row>
    <row r="305" spans="2:17">
      <c r="B305" s="114"/>
      <c r="C305" s="180"/>
      <c r="D305" s="181"/>
      <c r="E305" s="195"/>
      <c r="F305" s="168"/>
      <c r="G305" s="168"/>
      <c r="H305" s="168"/>
      <c r="I305" s="199"/>
      <c r="J305" s="200"/>
      <c r="K305" s="200"/>
      <c r="L305" s="200"/>
      <c r="M305" s="200"/>
      <c r="N305" s="163"/>
      <c r="O305" s="163"/>
      <c r="P305" s="163"/>
      <c r="Q305" s="9" t="str">
        <f>IFERROR(VLOOKUP($F$4,不良项目!D$5:E$8,2,FALSE)*VLOOKUP(RIGHT(D305,2),不良项目!D$11:E$37,2,FALSE),"")</f>
        <v/>
      </c>
    </row>
    <row r="306" spans="2:17">
      <c r="B306" s="114"/>
      <c r="C306" s="180"/>
      <c r="D306" s="181"/>
      <c r="E306" s="118"/>
      <c r="F306" s="119"/>
      <c r="G306" s="119"/>
      <c r="H306" s="119"/>
      <c r="I306" s="118"/>
      <c r="J306" s="119"/>
      <c r="K306" s="119"/>
      <c r="L306" s="119"/>
      <c r="M306" s="119"/>
      <c r="N306" s="163"/>
      <c r="O306" s="163"/>
      <c r="P306" s="163"/>
      <c r="Q306" s="9" t="str">
        <f>IFERROR(VLOOKUP($F$4,不良项目!D$5:E$8,2,FALSE)*VLOOKUP(RIGHT(D306,2),不良项目!D$11:E$37,2,FALSE),"")</f>
        <v/>
      </c>
    </row>
    <row r="307" spans="2:17">
      <c r="B307" s="114"/>
      <c r="C307" s="180"/>
      <c r="D307" s="181"/>
      <c r="E307" s="118"/>
      <c r="F307" s="119"/>
      <c r="G307" s="119"/>
      <c r="H307" s="119"/>
      <c r="I307" s="118"/>
      <c r="J307" s="119"/>
      <c r="K307" s="119"/>
      <c r="L307" s="119"/>
      <c r="M307" s="119"/>
      <c r="N307" s="163"/>
      <c r="O307" s="163"/>
      <c r="P307" s="163"/>
      <c r="Q307" s="9" t="str">
        <f>IFERROR(VLOOKUP($F$4,不良项目!D$5:E$8,2,FALSE)*VLOOKUP(RIGHT(D307,2),不良项目!D$11:E$37,2,FALSE),"")</f>
        <v/>
      </c>
    </row>
    <row r="308" spans="2:17">
      <c r="B308" s="114"/>
      <c r="C308" s="180"/>
      <c r="D308" s="181"/>
      <c r="E308" s="118"/>
      <c r="F308" s="119"/>
      <c r="G308" s="119"/>
      <c r="H308" s="119"/>
      <c r="I308" s="118"/>
      <c r="J308" s="119"/>
      <c r="K308" s="119"/>
      <c r="L308" s="119"/>
      <c r="M308" s="119"/>
      <c r="N308" s="163"/>
      <c r="O308" s="163"/>
      <c r="P308" s="163"/>
      <c r="Q308" s="9" t="str">
        <f>IFERROR(VLOOKUP($F$4,不良项目!D$5:E$8,2,FALSE)*VLOOKUP(RIGHT(D308,2),不良项目!D$11:E$37,2,FALSE),"")</f>
        <v/>
      </c>
    </row>
    <row r="309" spans="2:17">
      <c r="B309" s="114"/>
      <c r="C309" s="180"/>
      <c r="D309" s="181"/>
      <c r="E309" s="118"/>
      <c r="F309" s="119"/>
      <c r="G309" s="119"/>
      <c r="H309" s="119"/>
      <c r="I309" s="118"/>
      <c r="J309" s="119"/>
      <c r="K309" s="119"/>
      <c r="L309" s="119"/>
      <c r="M309" s="119"/>
      <c r="N309" s="163"/>
      <c r="O309" s="163"/>
      <c r="P309" s="163"/>
      <c r="Q309" s="9" t="str">
        <f>IFERROR(VLOOKUP($F$4,不良项目!D$5:E$8,2,FALSE)*VLOOKUP(RIGHT(D309,2),不良项目!D$11:E$37,2,FALSE),"")</f>
        <v/>
      </c>
    </row>
    <row r="310" spans="2:17">
      <c r="B310" s="114"/>
      <c r="C310" s="180"/>
      <c r="D310" s="181"/>
      <c r="E310" s="118"/>
      <c r="F310" s="119"/>
      <c r="G310" s="119"/>
      <c r="H310" s="119"/>
      <c r="I310" s="118"/>
      <c r="J310" s="119"/>
      <c r="K310" s="119"/>
      <c r="L310" s="119"/>
      <c r="M310" s="119"/>
      <c r="N310" s="163"/>
      <c r="O310" s="163"/>
      <c r="P310" s="163"/>
      <c r="Q310" s="9" t="str">
        <f>IFERROR(VLOOKUP($F$4,不良项目!D$5:E$8,2,FALSE)*VLOOKUP(RIGHT(D310,2),不良项目!D$11:E$37,2,FALSE),"")</f>
        <v/>
      </c>
    </row>
    <row r="311" spans="2:17">
      <c r="B311" s="114"/>
      <c r="C311" s="180"/>
      <c r="D311" s="181"/>
      <c r="E311" s="118"/>
      <c r="F311" s="119"/>
      <c r="G311" s="119"/>
      <c r="H311" s="119"/>
      <c r="I311" s="118"/>
      <c r="J311" s="119"/>
      <c r="K311" s="119"/>
      <c r="L311" s="119"/>
      <c r="M311" s="119"/>
      <c r="N311" s="163"/>
      <c r="O311" s="163"/>
      <c r="P311" s="163"/>
      <c r="Q311" s="9" t="str">
        <f>IFERROR(VLOOKUP($F$4,不良项目!D$5:E$8,2,FALSE)*VLOOKUP(RIGHT(D311,2),不良项目!D$11:E$37,2,FALSE),"")</f>
        <v/>
      </c>
    </row>
    <row r="312" spans="2:17">
      <c r="B312" s="114"/>
      <c r="C312" s="180"/>
      <c r="D312" s="181"/>
      <c r="E312" s="118"/>
      <c r="F312" s="119"/>
      <c r="G312" s="119"/>
      <c r="H312" s="119"/>
      <c r="I312" s="118"/>
      <c r="J312" s="119"/>
      <c r="K312" s="119"/>
      <c r="L312" s="119"/>
      <c r="M312" s="119"/>
      <c r="N312" s="163"/>
      <c r="O312" s="163"/>
      <c r="P312" s="163"/>
      <c r="Q312" s="9" t="str">
        <f>IFERROR(VLOOKUP($F$4,不良项目!D$5:E$8,2,FALSE)*VLOOKUP(RIGHT(D312,2),不良项目!D$11:E$37,2,FALSE),"")</f>
        <v/>
      </c>
    </row>
    <row r="313" spans="2:17">
      <c r="B313" s="114"/>
      <c r="C313" s="180"/>
      <c r="D313" s="181"/>
      <c r="E313" s="118"/>
      <c r="F313" s="119"/>
      <c r="G313" s="119"/>
      <c r="H313" s="119"/>
      <c r="I313" s="118"/>
      <c r="J313" s="119"/>
      <c r="K313" s="119"/>
      <c r="L313" s="119"/>
      <c r="M313" s="119"/>
      <c r="N313" s="163"/>
      <c r="O313" s="163"/>
      <c r="P313" s="163"/>
      <c r="Q313" s="9" t="str">
        <f>IFERROR(VLOOKUP($F$4,不良项目!D$5:E$8,2,FALSE)*VLOOKUP(RIGHT(D313,2),不良项目!D$11:E$37,2,FALSE),"")</f>
        <v/>
      </c>
    </row>
    <row r="314" spans="2:17">
      <c r="B314" s="114"/>
      <c r="C314" s="180"/>
      <c r="D314" s="181"/>
      <c r="E314" s="118"/>
      <c r="F314" s="119"/>
      <c r="G314" s="119"/>
      <c r="H314" s="119"/>
      <c r="I314" s="118"/>
      <c r="J314" s="119"/>
      <c r="K314" s="119"/>
      <c r="L314" s="119"/>
      <c r="M314" s="119"/>
      <c r="N314" s="163"/>
      <c r="O314" s="163"/>
      <c r="P314" s="163"/>
      <c r="Q314" s="9" t="str">
        <f>IFERROR(VLOOKUP($F$4,不良项目!D$5:E$8,2,FALSE)*VLOOKUP(RIGHT(D314,2),不良项目!D$11:E$37,2,FALSE),"")</f>
        <v/>
      </c>
    </row>
    <row r="315" spans="2:17">
      <c r="B315" s="114"/>
      <c r="C315" s="180"/>
      <c r="D315" s="181"/>
      <c r="E315" s="118"/>
      <c r="F315" s="119"/>
      <c r="G315" s="119"/>
      <c r="H315" s="119"/>
      <c r="I315" s="118"/>
      <c r="J315" s="165"/>
      <c r="K315" s="119"/>
      <c r="L315" s="119"/>
      <c r="M315" s="119"/>
      <c r="N315" s="163"/>
      <c r="O315" s="163"/>
      <c r="P315" s="163"/>
      <c r="Q315" s="9" t="str">
        <f>IFERROR(VLOOKUP($F$4,不良项目!D$5:E$8,2,FALSE)*VLOOKUP(RIGHT(D315,2),不良项目!D$11:E$37,2,FALSE),"")</f>
        <v/>
      </c>
    </row>
    <row r="316" spans="2:17">
      <c r="B316" s="114"/>
      <c r="C316" s="180"/>
      <c r="D316" s="181"/>
      <c r="E316" s="118"/>
      <c r="F316" s="119"/>
      <c r="G316" s="119"/>
      <c r="H316" s="119"/>
      <c r="I316" s="118"/>
      <c r="J316" s="165"/>
      <c r="K316" s="119"/>
      <c r="L316" s="119"/>
      <c r="M316" s="119"/>
      <c r="N316" s="163"/>
      <c r="O316" s="163"/>
      <c r="P316" s="163"/>
      <c r="Q316" s="9" t="str">
        <f>IFERROR(VLOOKUP($F$4,不良项目!D$5:E$8,2,FALSE)*VLOOKUP(RIGHT(D316,2),不良项目!D$11:E$37,2,FALSE),"")</f>
        <v/>
      </c>
    </row>
    <row r="317" spans="2:17">
      <c r="B317" s="114"/>
      <c r="C317" s="180"/>
      <c r="D317" s="181"/>
      <c r="E317" s="118"/>
      <c r="F317" s="119"/>
      <c r="G317" s="119"/>
      <c r="H317" s="119"/>
      <c r="I317" s="118"/>
      <c r="J317" s="165"/>
      <c r="K317" s="119"/>
      <c r="L317" s="119"/>
      <c r="M317" s="119"/>
      <c r="N317" s="163"/>
      <c r="O317" s="163"/>
      <c r="P317" s="163"/>
      <c r="Q317" s="9" t="str">
        <f>IFERROR(VLOOKUP($F$4,不良项目!D$5:E$8,2,FALSE)*VLOOKUP(RIGHT(D317,2),不良项目!D$11:E$37,2,FALSE),"")</f>
        <v/>
      </c>
    </row>
    <row r="318" spans="2:17">
      <c r="B318" s="120"/>
      <c r="C318" s="182"/>
      <c r="D318" s="183"/>
      <c r="E318" s="122"/>
      <c r="F318" s="123"/>
      <c r="G318" s="123"/>
      <c r="H318" s="123"/>
      <c r="I318" s="122"/>
      <c r="J318" s="166"/>
      <c r="K318" s="123"/>
      <c r="L318" s="123"/>
      <c r="M318" s="123"/>
      <c r="N318" s="167"/>
      <c r="O318" s="167"/>
      <c r="P318" s="167"/>
      <c r="Q318" s="9" t="str">
        <f>IFERROR(VLOOKUP($F$4,不良项目!D$5:E$8,2,FALSE)*VLOOKUP(RIGHT(D318,2),不良项目!D$11:E$37,2,FALSE),"")</f>
        <v/>
      </c>
    </row>
    <row r="319" spans="2:17">
      <c r="B319" s="114">
        <v>14</v>
      </c>
      <c r="C319" s="115" t="s">
        <v>8</v>
      </c>
      <c r="D319" s="115" t="s">
        <v>62</v>
      </c>
      <c r="E319" s="249" t="s">
        <v>55</v>
      </c>
      <c r="F319" s="250"/>
      <c r="G319" s="250"/>
      <c r="H319" s="250"/>
      <c r="I319" s="259" t="s">
        <v>87</v>
      </c>
      <c r="J319" s="260"/>
      <c r="K319" s="260"/>
      <c r="L319" s="260"/>
      <c r="M319" s="260"/>
      <c r="N319" s="163" t="s">
        <v>58</v>
      </c>
      <c r="O319" s="163"/>
      <c r="P319" s="163"/>
      <c r="Q319" s="9">
        <f>IFERROR(VLOOKUP($F$4,不良项目!D$5:E$8,2,FALSE)*VLOOKUP(RIGHT(D319,2),不良项目!D$11:E$37,2,FALSE),"")</f>
        <v>5</v>
      </c>
    </row>
    <row r="320" spans="2:17">
      <c r="B320" s="114"/>
      <c r="C320" s="115"/>
      <c r="D320" s="115"/>
      <c r="E320" s="249"/>
      <c r="F320" s="250"/>
      <c r="G320" s="250"/>
      <c r="H320" s="250"/>
      <c r="I320" s="259"/>
      <c r="J320" s="260"/>
      <c r="K320" s="260"/>
      <c r="L320" s="260"/>
      <c r="M320" s="260"/>
      <c r="N320" s="163"/>
      <c r="O320" s="163"/>
      <c r="P320" s="163"/>
      <c r="Q320" s="9" t="str">
        <f>IFERROR(VLOOKUP($F$4,不良项目!D$5:E$8,2,FALSE)*VLOOKUP(RIGHT(D320,2),不良项目!D$11:E$37,2,FALSE),"")</f>
        <v/>
      </c>
    </row>
    <row r="321" spans="2:17">
      <c r="B321" s="114"/>
      <c r="C321" s="115"/>
      <c r="D321" s="115"/>
      <c r="E321" s="249"/>
      <c r="F321" s="250"/>
      <c r="G321" s="250"/>
      <c r="H321" s="250"/>
      <c r="I321" s="259"/>
      <c r="J321" s="260"/>
      <c r="K321" s="260"/>
      <c r="L321" s="260"/>
      <c r="M321" s="260"/>
      <c r="N321" s="163"/>
      <c r="O321" s="163"/>
      <c r="P321" s="163"/>
      <c r="Q321" s="9" t="str">
        <f>IFERROR(VLOOKUP($F$4,不良项目!D$5:E$8,2,FALSE)*VLOOKUP(RIGHT(D321,2),不良项目!D$11:E$37,2,FALSE),"")</f>
        <v/>
      </c>
    </row>
    <row r="322" spans="2:17">
      <c r="B322" s="114"/>
      <c r="C322" s="180"/>
      <c r="D322" s="181"/>
      <c r="E322" s="118"/>
      <c r="F322" s="119"/>
      <c r="G322" s="119"/>
      <c r="H322" s="119"/>
      <c r="I322" s="118"/>
      <c r="J322" s="119"/>
      <c r="K322" s="119"/>
      <c r="L322" s="119"/>
      <c r="M322" s="119"/>
      <c r="N322" s="163"/>
      <c r="O322" s="163"/>
      <c r="P322" s="163"/>
      <c r="Q322" s="9" t="str">
        <f>IFERROR(VLOOKUP($F$4,不良项目!D$5:E$8,2,FALSE)*VLOOKUP(RIGHT(D322,2),不良项目!D$11:E$37,2,FALSE),"")</f>
        <v/>
      </c>
    </row>
    <row r="323" spans="2:17">
      <c r="B323" s="114"/>
      <c r="C323" s="180"/>
      <c r="D323" s="181"/>
      <c r="E323" s="118"/>
      <c r="F323" s="119"/>
      <c r="G323" s="119"/>
      <c r="H323" s="119"/>
      <c r="I323" s="118"/>
      <c r="J323" s="119"/>
      <c r="K323" s="119"/>
      <c r="L323" s="119"/>
      <c r="M323" s="119"/>
      <c r="N323" s="163"/>
      <c r="O323" s="163"/>
      <c r="P323" s="163"/>
      <c r="Q323" s="9" t="str">
        <f>IFERROR(VLOOKUP($F$4,不良项目!D$5:E$8,2,FALSE)*VLOOKUP(RIGHT(D323,2),不良项目!D$11:E$37,2,FALSE),"")</f>
        <v/>
      </c>
    </row>
    <row r="324" spans="2:17">
      <c r="B324" s="114"/>
      <c r="C324" s="180"/>
      <c r="D324" s="181"/>
      <c r="E324" s="118"/>
      <c r="F324" s="119"/>
      <c r="G324" s="119"/>
      <c r="H324" s="119"/>
      <c r="I324" s="118"/>
      <c r="J324" s="119"/>
      <c r="K324" s="119"/>
      <c r="L324" s="119"/>
      <c r="M324" s="119"/>
      <c r="N324" s="163"/>
      <c r="O324" s="163"/>
      <c r="P324" s="163"/>
      <c r="Q324" s="9" t="str">
        <f>IFERROR(VLOOKUP($F$4,不良项目!D$5:E$8,2,FALSE)*VLOOKUP(RIGHT(D324,2),不良项目!D$11:E$37,2,FALSE),"")</f>
        <v/>
      </c>
    </row>
    <row r="325" spans="2:17">
      <c r="B325" s="114"/>
      <c r="C325" s="180"/>
      <c r="D325" s="181"/>
      <c r="E325" s="118"/>
      <c r="F325" s="119"/>
      <c r="G325" s="119"/>
      <c r="H325" s="119"/>
      <c r="I325" s="118"/>
      <c r="J325" s="119"/>
      <c r="K325" s="119"/>
      <c r="L325" s="119"/>
      <c r="M325" s="119"/>
      <c r="N325" s="163"/>
      <c r="O325" s="163"/>
      <c r="P325" s="163"/>
      <c r="Q325" s="9" t="str">
        <f>IFERROR(VLOOKUP($F$4,不良项目!D$5:E$8,2,FALSE)*VLOOKUP(RIGHT(D325,2),不良项目!D$11:E$37,2,FALSE),"")</f>
        <v/>
      </c>
    </row>
    <row r="326" spans="2:17">
      <c r="B326" s="114"/>
      <c r="C326" s="180"/>
      <c r="D326" s="181"/>
      <c r="E326" s="118"/>
      <c r="F326" s="119"/>
      <c r="G326" s="119"/>
      <c r="H326" s="119"/>
      <c r="I326" s="118"/>
      <c r="J326" s="119"/>
      <c r="K326" s="119"/>
      <c r="L326" s="119"/>
      <c r="M326" s="119"/>
      <c r="N326" s="163"/>
      <c r="O326" s="163"/>
      <c r="P326" s="163"/>
      <c r="Q326" s="9" t="str">
        <f>IFERROR(VLOOKUP($F$4,不良项目!D$5:E$8,2,FALSE)*VLOOKUP(RIGHT(D326,2),不良项目!D$11:E$37,2,FALSE),"")</f>
        <v/>
      </c>
    </row>
    <row r="327" spans="2:17">
      <c r="B327" s="114"/>
      <c r="C327" s="180"/>
      <c r="D327" s="181"/>
      <c r="E327" s="118"/>
      <c r="F327" s="119"/>
      <c r="G327" s="119"/>
      <c r="H327" s="119"/>
      <c r="I327" s="118"/>
      <c r="J327" s="119"/>
      <c r="K327" s="119"/>
      <c r="L327" s="119"/>
      <c r="M327" s="119"/>
      <c r="N327" s="163"/>
      <c r="O327" s="163"/>
      <c r="P327" s="163"/>
      <c r="Q327" s="9" t="str">
        <f>IFERROR(VLOOKUP($F$4,不良项目!D$5:E$8,2,FALSE)*VLOOKUP(RIGHT(D327,2),不良项目!D$11:E$37,2,FALSE),"")</f>
        <v/>
      </c>
    </row>
    <row r="328" spans="2:17">
      <c r="B328" s="114"/>
      <c r="C328" s="180"/>
      <c r="D328" s="181"/>
      <c r="E328" s="118"/>
      <c r="F328" s="119"/>
      <c r="G328" s="119"/>
      <c r="H328" s="119"/>
      <c r="I328" s="118"/>
      <c r="J328" s="63"/>
      <c r="K328" s="165"/>
      <c r="L328" s="119"/>
      <c r="M328" s="119"/>
      <c r="N328" s="163"/>
      <c r="O328" s="163"/>
      <c r="P328" s="163"/>
      <c r="Q328" s="9" t="str">
        <f>IFERROR(VLOOKUP($F$4,不良项目!D$5:E$8,2,FALSE)*VLOOKUP(RIGHT(D328,2),不良项目!D$11:E$37,2,FALSE),"")</f>
        <v/>
      </c>
    </row>
    <row r="329" spans="2:17">
      <c r="B329" s="114"/>
      <c r="C329" s="180"/>
      <c r="D329" s="181"/>
      <c r="E329" s="118"/>
      <c r="F329" s="119"/>
      <c r="G329" s="119"/>
      <c r="H329" s="119"/>
      <c r="I329" s="118"/>
      <c r="J329" s="63"/>
      <c r="K329" s="119"/>
      <c r="L329" s="119"/>
      <c r="M329" s="119"/>
      <c r="N329" s="163"/>
      <c r="O329" s="163"/>
      <c r="P329" s="163"/>
      <c r="Q329" s="9" t="str">
        <f>IFERROR(VLOOKUP($F$4,不良项目!D$5:E$8,2,FALSE)*VLOOKUP(RIGHT(D329,2),不良项目!D$11:E$37,2,FALSE),"")</f>
        <v/>
      </c>
    </row>
    <row r="330" spans="2:17">
      <c r="B330" s="114"/>
      <c r="C330" s="180"/>
      <c r="D330" s="181"/>
      <c r="E330" s="118"/>
      <c r="F330" s="119"/>
      <c r="G330" s="119"/>
      <c r="H330" s="119"/>
      <c r="I330" s="118"/>
      <c r="J330" s="119"/>
      <c r="K330" s="119"/>
      <c r="L330" s="119"/>
      <c r="M330" s="119"/>
      <c r="N330" s="163"/>
      <c r="O330" s="163"/>
      <c r="P330" s="163"/>
      <c r="Q330" s="9" t="str">
        <f>IFERROR(VLOOKUP($F$4,不良项目!D$5:E$8,2,FALSE)*VLOOKUP(RIGHT(D330,2),不良项目!D$11:E$37,2,FALSE),"")</f>
        <v/>
      </c>
    </row>
    <row r="331" spans="2:17">
      <c r="B331" s="114"/>
      <c r="C331" s="180"/>
      <c r="D331" s="181"/>
      <c r="E331" s="118"/>
      <c r="F331" s="119"/>
      <c r="G331" s="119"/>
      <c r="H331" s="119"/>
      <c r="I331" s="118"/>
      <c r="J331" s="119"/>
      <c r="K331" s="119"/>
      <c r="L331" s="168"/>
      <c r="M331" s="119"/>
      <c r="N331" s="163"/>
      <c r="O331" s="163"/>
      <c r="P331" s="163"/>
      <c r="Q331" s="9" t="str">
        <f>IFERROR(VLOOKUP($F$4,不良项目!D$5:E$8,2,FALSE)*VLOOKUP(RIGHT(D331,2),不良项目!D$11:E$37,2,FALSE),"")</f>
        <v/>
      </c>
    </row>
    <row r="332" spans="2:17">
      <c r="B332" s="114"/>
      <c r="C332" s="180"/>
      <c r="D332" s="181"/>
      <c r="E332" s="118"/>
      <c r="F332" s="119"/>
      <c r="G332" s="119"/>
      <c r="H332" s="119"/>
      <c r="I332" s="118"/>
      <c r="J332" s="119"/>
      <c r="K332" s="119"/>
      <c r="L332" s="119"/>
      <c r="M332" s="119"/>
      <c r="N332" s="163"/>
      <c r="O332" s="163"/>
      <c r="P332" s="163"/>
      <c r="Q332" s="9" t="str">
        <f>IFERROR(VLOOKUP($F$4,不良项目!D$5:E$8,2,FALSE)*VLOOKUP(RIGHT(D332,2),不良项目!D$11:E$37,2,FALSE),"")</f>
        <v/>
      </c>
    </row>
    <row r="333" spans="2:17">
      <c r="B333" s="114"/>
      <c r="C333" s="180"/>
      <c r="D333" s="181"/>
      <c r="E333" s="118"/>
      <c r="F333" s="119"/>
      <c r="G333" s="119"/>
      <c r="H333" s="119"/>
      <c r="I333" s="118"/>
      <c r="J333" s="119"/>
      <c r="K333" s="119"/>
      <c r="L333" s="119"/>
      <c r="M333" s="119"/>
      <c r="N333" s="163"/>
      <c r="O333" s="163"/>
      <c r="P333" s="163"/>
      <c r="Q333" s="9" t="str">
        <f>IFERROR(VLOOKUP($F$4,不良项目!D$5:E$8,2,FALSE)*VLOOKUP(RIGHT(D333,2),不良项目!D$11:E$37,2,FALSE),"")</f>
        <v/>
      </c>
    </row>
    <row r="334" spans="2:17" ht="21">
      <c r="B334" s="114"/>
      <c r="C334" s="180"/>
      <c r="D334" s="181"/>
      <c r="E334" s="118"/>
      <c r="F334" s="119"/>
      <c r="G334" s="185"/>
      <c r="H334" s="119"/>
      <c r="I334" s="118"/>
      <c r="J334" s="119"/>
      <c r="K334" s="119"/>
      <c r="L334" s="119"/>
      <c r="M334" s="119"/>
      <c r="N334" s="163"/>
      <c r="O334" s="163"/>
      <c r="P334" s="163"/>
      <c r="Q334" s="9" t="str">
        <f>IFERROR(VLOOKUP($F$4,不良项目!D$5:E$8,2,FALSE)*VLOOKUP(RIGHT(D334,2),不良项目!D$11:E$37,2,FALSE),"")</f>
        <v/>
      </c>
    </row>
    <row r="335" spans="2:17">
      <c r="B335" s="114"/>
      <c r="C335" s="180"/>
      <c r="D335" s="181"/>
      <c r="E335" s="118"/>
      <c r="F335" s="119"/>
      <c r="G335" s="119"/>
      <c r="H335" s="119"/>
      <c r="I335" s="118"/>
      <c r="J335" s="119"/>
      <c r="K335" s="119"/>
      <c r="L335" s="119"/>
      <c r="M335" s="119"/>
      <c r="N335" s="163"/>
      <c r="O335" s="163"/>
      <c r="P335" s="163"/>
      <c r="Q335" s="9" t="str">
        <f>IFERROR(VLOOKUP($F$4,不良项目!D$5:E$8,2,FALSE)*VLOOKUP(RIGHT(D335,2),不良项目!D$11:E$37,2,FALSE),"")</f>
        <v/>
      </c>
    </row>
    <row r="336" spans="2:17">
      <c r="B336" s="114"/>
      <c r="C336" s="180"/>
      <c r="D336" s="181"/>
      <c r="E336" s="118"/>
      <c r="F336" s="119"/>
      <c r="G336" s="119"/>
      <c r="H336" s="119"/>
      <c r="I336" s="118"/>
      <c r="J336" s="119"/>
      <c r="K336" s="119"/>
      <c r="L336" s="119"/>
      <c r="M336" s="119"/>
      <c r="N336" s="163"/>
      <c r="O336" s="163"/>
      <c r="P336" s="163"/>
      <c r="Q336" s="9" t="str">
        <f>IFERROR(VLOOKUP($F$4,不良项目!D$5:E$8,2,FALSE)*VLOOKUP(RIGHT(D336,2),不良项目!D$11:E$37,2,FALSE),"")</f>
        <v/>
      </c>
    </row>
    <row r="337" spans="2:17">
      <c r="B337" s="114"/>
      <c r="C337" s="180"/>
      <c r="D337" s="181"/>
      <c r="E337" s="118"/>
      <c r="F337" s="119"/>
      <c r="G337" s="119"/>
      <c r="H337" s="119"/>
      <c r="I337" s="118"/>
      <c r="J337" s="119"/>
      <c r="K337" s="119"/>
      <c r="L337" s="119"/>
      <c r="M337" s="119"/>
      <c r="N337" s="163"/>
      <c r="O337" s="163"/>
      <c r="P337" s="163"/>
      <c r="Q337" s="9" t="str">
        <f>IFERROR(VLOOKUP($F$4,不良项目!D$5:E$8,2,FALSE)*VLOOKUP(RIGHT(D337,2),不良项目!D$11:E$37,2,FALSE),"")</f>
        <v/>
      </c>
    </row>
    <row r="338" spans="2:17">
      <c r="B338" s="114"/>
      <c r="C338" s="180"/>
      <c r="D338" s="181"/>
      <c r="E338" s="118"/>
      <c r="F338" s="119"/>
      <c r="G338" s="119"/>
      <c r="H338" s="119"/>
      <c r="I338" s="118"/>
      <c r="J338" s="119"/>
      <c r="K338" s="119"/>
      <c r="L338" s="119"/>
      <c r="M338" s="119"/>
      <c r="N338" s="163"/>
      <c r="O338" s="163"/>
      <c r="P338" s="163"/>
      <c r="Q338" s="9" t="str">
        <f>IFERROR(VLOOKUP($F$4,不良项目!D$5:E$8,2,FALSE)*VLOOKUP(RIGHT(D338,2),不良项目!D$11:E$37,2,FALSE),"")</f>
        <v/>
      </c>
    </row>
    <row r="339" spans="2:17">
      <c r="B339" s="114"/>
      <c r="C339" s="180"/>
      <c r="D339" s="181"/>
      <c r="E339" s="118"/>
      <c r="F339" s="119"/>
      <c r="G339" s="119"/>
      <c r="H339" s="119"/>
      <c r="I339" s="118"/>
      <c r="J339" s="119"/>
      <c r="K339" s="119"/>
      <c r="L339" s="119"/>
      <c r="M339" s="119"/>
      <c r="N339" s="163"/>
      <c r="O339" s="163"/>
      <c r="P339" s="163"/>
      <c r="Q339" s="9" t="str">
        <f>IFERROR(VLOOKUP($F$4,不良项目!D$5:E$8,2,FALSE)*VLOOKUP(RIGHT(D339,2),不良项目!D$11:E$37,2,FALSE),"")</f>
        <v/>
      </c>
    </row>
    <row r="340" spans="2:17">
      <c r="B340" s="114"/>
      <c r="C340" s="180"/>
      <c r="D340" s="181"/>
      <c r="E340" s="118"/>
      <c r="F340" s="119"/>
      <c r="G340" s="119"/>
      <c r="H340" s="119"/>
      <c r="I340" s="118"/>
      <c r="J340" s="119"/>
      <c r="K340" s="119"/>
      <c r="L340" s="119"/>
      <c r="M340" s="119"/>
      <c r="N340" s="163"/>
      <c r="O340" s="163"/>
      <c r="P340" s="163"/>
      <c r="Q340" s="9" t="str">
        <f>IFERROR(VLOOKUP($F$4,不良项目!D$5:E$8,2,FALSE)*VLOOKUP(RIGHT(D340,2),不良项目!D$11:E$37,2,FALSE),"")</f>
        <v/>
      </c>
    </row>
    <row r="341" spans="2:17">
      <c r="B341" s="120"/>
      <c r="C341" s="182"/>
      <c r="D341" s="183"/>
      <c r="E341" s="122"/>
      <c r="F341" s="123"/>
      <c r="G341" s="123"/>
      <c r="H341" s="123"/>
      <c r="I341" s="122"/>
      <c r="J341" s="123"/>
      <c r="K341" s="123"/>
      <c r="L341" s="123"/>
      <c r="M341" s="123"/>
      <c r="N341" s="167"/>
      <c r="O341" s="167"/>
      <c r="P341" s="167"/>
      <c r="Q341" s="9" t="str">
        <f>IFERROR(VLOOKUP($F$4,不良项目!D$5:E$8,2,FALSE)*VLOOKUP(RIGHT(D341,2),不良项目!D$11:E$37,2,FALSE),"")</f>
        <v/>
      </c>
    </row>
    <row r="342" spans="2:17">
      <c r="B342" s="114">
        <v>15</v>
      </c>
      <c r="C342" s="115" t="s">
        <v>8</v>
      </c>
      <c r="D342" s="115" t="s">
        <v>62</v>
      </c>
      <c r="E342" s="249" t="s">
        <v>55</v>
      </c>
      <c r="F342" s="250"/>
      <c r="G342" s="250"/>
      <c r="H342" s="250"/>
      <c r="I342" s="259" t="s">
        <v>88</v>
      </c>
      <c r="J342" s="260"/>
      <c r="K342" s="260"/>
      <c r="L342" s="260"/>
      <c r="M342" s="260"/>
      <c r="N342" s="163" t="s">
        <v>58</v>
      </c>
      <c r="O342" s="163"/>
      <c r="P342" s="163"/>
      <c r="Q342" s="9">
        <f>IFERROR(VLOOKUP($F$4,不良项目!D$5:E$8,2,FALSE)*VLOOKUP(RIGHT(D342,2),不良项目!D$11:E$37,2,FALSE),"")</f>
        <v>5</v>
      </c>
    </row>
    <row r="343" spans="2:17">
      <c r="B343" s="114"/>
      <c r="C343" s="115"/>
      <c r="D343" s="115"/>
      <c r="E343" s="249"/>
      <c r="F343" s="250"/>
      <c r="G343" s="250"/>
      <c r="H343" s="250"/>
      <c r="I343" s="259"/>
      <c r="J343" s="260"/>
      <c r="K343" s="260"/>
      <c r="L343" s="260"/>
      <c r="M343" s="260"/>
      <c r="N343" s="163"/>
      <c r="O343" s="163"/>
      <c r="P343" s="163"/>
      <c r="Q343" s="9" t="str">
        <f>IFERROR(VLOOKUP($F$4,不良项目!D$5:E$8,2,FALSE)*VLOOKUP(RIGHT(D343,2),不良项目!D$11:E$37,2,FALSE),"")</f>
        <v/>
      </c>
    </row>
    <row r="344" spans="2:17">
      <c r="B344" s="114"/>
      <c r="C344" s="115"/>
      <c r="D344" s="115"/>
      <c r="E344" s="249"/>
      <c r="F344" s="250"/>
      <c r="G344" s="250"/>
      <c r="H344" s="250"/>
      <c r="I344" s="259"/>
      <c r="J344" s="260"/>
      <c r="K344" s="260"/>
      <c r="L344" s="260"/>
      <c r="M344" s="260"/>
      <c r="N344" s="163"/>
      <c r="O344" s="163"/>
      <c r="P344" s="163"/>
      <c r="Q344" s="9" t="str">
        <f>IFERROR(VLOOKUP($F$4,不良项目!D$5:E$8,2,FALSE)*VLOOKUP(RIGHT(D344,2),不良项目!D$11:E$37,2,FALSE),"")</f>
        <v/>
      </c>
    </row>
    <row r="345" spans="2:17">
      <c r="B345" s="201"/>
      <c r="C345" s="202"/>
      <c r="D345" s="195"/>
      <c r="E345" s="195"/>
      <c r="F345" s="168"/>
      <c r="G345" s="168"/>
      <c r="H345" s="168"/>
      <c r="I345" s="199"/>
      <c r="J345" s="200"/>
      <c r="K345" s="200"/>
      <c r="L345" s="200"/>
      <c r="M345" s="200"/>
      <c r="N345" s="163"/>
      <c r="O345" s="163"/>
      <c r="P345" s="163"/>
      <c r="Q345" s="9" t="str">
        <f>IFERROR(VLOOKUP($F$4,不良项目!D$5:E$8,2,FALSE)*VLOOKUP(RIGHT(D345,2),不良项目!D$11:E$37,2,FALSE),"")</f>
        <v/>
      </c>
    </row>
    <row r="346" spans="2:17">
      <c r="B346" s="114"/>
      <c r="C346" s="180"/>
      <c r="D346" s="181"/>
      <c r="E346" s="118"/>
      <c r="F346" s="119"/>
      <c r="G346" s="119"/>
      <c r="H346" s="119"/>
      <c r="I346" s="118"/>
      <c r="J346" s="119"/>
      <c r="K346" s="119"/>
      <c r="L346" s="119"/>
      <c r="M346" s="119"/>
      <c r="N346" s="163"/>
      <c r="O346" s="163"/>
      <c r="P346" s="163"/>
      <c r="Q346" s="9" t="str">
        <f>IFERROR(VLOOKUP($F$4,不良项目!D$5:E$8,2,FALSE)*VLOOKUP(RIGHT(D346,2),不良项目!D$11:E$37,2,FALSE),"")</f>
        <v/>
      </c>
    </row>
    <row r="347" spans="2:17">
      <c r="B347" s="114"/>
      <c r="C347" s="180"/>
      <c r="D347" s="181"/>
      <c r="E347" s="118"/>
      <c r="F347" s="119"/>
      <c r="G347" s="119"/>
      <c r="H347" s="119"/>
      <c r="I347" s="118"/>
      <c r="J347" s="119"/>
      <c r="K347" s="119"/>
      <c r="L347" s="119"/>
      <c r="M347" s="119"/>
      <c r="N347" s="163"/>
      <c r="O347" s="163"/>
      <c r="P347" s="163"/>
      <c r="Q347" s="9" t="str">
        <f>IFERROR(VLOOKUP($F$4,不良项目!D$5:E$8,2,FALSE)*VLOOKUP(RIGHT(D347,2),不良项目!D$11:E$37,2,FALSE),"")</f>
        <v/>
      </c>
    </row>
    <row r="348" spans="2:17">
      <c r="B348" s="114"/>
      <c r="C348" s="180"/>
      <c r="D348" s="181"/>
      <c r="E348" s="118"/>
      <c r="F348" s="119"/>
      <c r="G348" s="119"/>
      <c r="H348" s="119"/>
      <c r="I348" s="118"/>
      <c r="J348" s="119"/>
      <c r="K348" s="119"/>
      <c r="L348" s="119"/>
      <c r="M348" s="119"/>
      <c r="N348" s="163"/>
      <c r="O348" s="163"/>
      <c r="P348" s="163"/>
      <c r="Q348" s="9" t="str">
        <f>IFERROR(VLOOKUP($F$4,不良项目!D$5:E$8,2,FALSE)*VLOOKUP(RIGHT(D348,2),不良项目!D$11:E$37,2,FALSE),"")</f>
        <v/>
      </c>
    </row>
    <row r="349" spans="2:17">
      <c r="B349" s="114"/>
      <c r="C349" s="180"/>
      <c r="D349" s="181"/>
      <c r="E349" s="118"/>
      <c r="F349" s="119"/>
      <c r="G349" s="119"/>
      <c r="H349" s="119"/>
      <c r="I349" s="118"/>
      <c r="J349" s="119"/>
      <c r="K349" s="119"/>
      <c r="L349" s="119"/>
      <c r="M349" s="119"/>
      <c r="N349" s="163"/>
      <c r="O349" s="163"/>
      <c r="P349" s="163"/>
      <c r="Q349" s="9" t="str">
        <f>IFERROR(VLOOKUP($F$4,不良项目!D$5:E$8,2,FALSE)*VLOOKUP(RIGHT(D349,2),不良项目!D$11:E$37,2,FALSE),"")</f>
        <v/>
      </c>
    </row>
    <row r="350" spans="2:17">
      <c r="B350" s="114"/>
      <c r="C350" s="180"/>
      <c r="D350" s="181"/>
      <c r="E350" s="118"/>
      <c r="F350" s="119"/>
      <c r="G350" s="119"/>
      <c r="H350" s="119"/>
      <c r="I350" s="118"/>
      <c r="J350" s="119"/>
      <c r="K350" s="119"/>
      <c r="L350" s="119"/>
      <c r="M350" s="119"/>
      <c r="N350" s="163"/>
      <c r="O350" s="163"/>
      <c r="P350" s="163"/>
      <c r="Q350" s="9" t="str">
        <f>IFERROR(VLOOKUP($F$4,不良项目!D$5:E$8,2,FALSE)*VLOOKUP(RIGHT(D350,2),不良项目!D$11:E$37,2,FALSE),"")</f>
        <v/>
      </c>
    </row>
    <row r="351" spans="2:17">
      <c r="B351" s="114"/>
      <c r="C351" s="180"/>
      <c r="D351" s="181"/>
      <c r="E351" s="118"/>
      <c r="F351" s="119"/>
      <c r="G351" s="119"/>
      <c r="H351" s="119"/>
      <c r="I351" s="118"/>
      <c r="J351" s="119"/>
      <c r="K351" s="119"/>
      <c r="L351" s="119"/>
      <c r="M351" s="119"/>
      <c r="N351" s="163"/>
      <c r="O351" s="163"/>
      <c r="P351" s="163"/>
      <c r="Q351" s="9" t="str">
        <f>IFERROR(VLOOKUP($F$4,不良项目!D$5:E$8,2,FALSE)*VLOOKUP(RIGHT(D351,2),不良项目!D$11:E$37,2,FALSE),"")</f>
        <v/>
      </c>
    </row>
    <row r="352" spans="2:17">
      <c r="B352" s="114"/>
      <c r="C352" s="180"/>
      <c r="D352" s="181"/>
      <c r="E352" s="118"/>
      <c r="F352" s="119"/>
      <c r="G352" s="119"/>
      <c r="H352" s="119"/>
      <c r="I352" s="118"/>
      <c r="J352" s="119"/>
      <c r="K352" s="119"/>
      <c r="L352" s="119"/>
      <c r="M352" s="119"/>
      <c r="N352" s="163"/>
      <c r="O352" s="163"/>
      <c r="P352" s="163"/>
    </row>
    <row r="353" spans="2:17">
      <c r="B353" s="114"/>
      <c r="C353" s="180"/>
      <c r="D353" s="181"/>
      <c r="E353" s="118"/>
      <c r="F353" s="119"/>
      <c r="G353" s="119"/>
      <c r="H353" s="119"/>
      <c r="I353" s="118"/>
      <c r="J353" s="119"/>
      <c r="K353" s="119"/>
      <c r="L353" s="119"/>
      <c r="M353" s="119"/>
      <c r="N353" s="163"/>
      <c r="O353" s="163"/>
      <c r="P353" s="163"/>
      <c r="Q353" s="9" t="str">
        <f>IFERROR(VLOOKUP($F$4,不良项目!D$5:E$8,2,FALSE)*VLOOKUP(RIGHT(D353,2),不良项目!D$11:E$37,2,FALSE),"")</f>
        <v/>
      </c>
    </row>
    <row r="354" spans="2:17">
      <c r="B354" s="114"/>
      <c r="C354" s="180"/>
      <c r="D354" s="181"/>
      <c r="E354" s="118"/>
      <c r="F354" s="119"/>
      <c r="G354" s="119"/>
      <c r="H354" s="119"/>
      <c r="I354" s="118"/>
      <c r="J354" s="119"/>
      <c r="K354" s="119"/>
      <c r="L354" s="119"/>
      <c r="M354" s="119"/>
      <c r="N354" s="163"/>
      <c r="O354" s="163"/>
      <c r="P354" s="163"/>
      <c r="Q354" s="9" t="str">
        <f>IFERROR(VLOOKUP($F$4,不良项目!D$5:E$8,2,FALSE)*VLOOKUP(RIGHT(D354,2),不良项目!D$11:E$37,2,FALSE),"")</f>
        <v/>
      </c>
    </row>
    <row r="355" spans="2:17">
      <c r="B355" s="114"/>
      <c r="C355" s="180"/>
      <c r="D355" s="181"/>
      <c r="E355" s="118"/>
      <c r="F355" s="119"/>
      <c r="G355" s="119"/>
      <c r="H355" s="119"/>
      <c r="I355" s="118"/>
      <c r="J355" s="119"/>
      <c r="K355" s="119"/>
      <c r="L355" s="119"/>
      <c r="M355" s="119"/>
      <c r="N355" s="163"/>
      <c r="O355" s="163"/>
      <c r="P355" s="163"/>
      <c r="Q355" s="9" t="str">
        <f>IFERROR(VLOOKUP($F$4,不良项目!D$5:E$8,2,FALSE)*VLOOKUP(RIGHT(D355,2),不良项目!D$11:E$37,2,FALSE),"")</f>
        <v/>
      </c>
    </row>
    <row r="356" spans="2:17">
      <c r="B356" s="114"/>
      <c r="C356" s="180"/>
      <c r="D356" s="181"/>
      <c r="E356" s="118"/>
      <c r="F356" s="119"/>
      <c r="G356" s="119"/>
      <c r="H356" s="119"/>
      <c r="I356" s="118"/>
      <c r="J356" s="119"/>
      <c r="K356" s="119"/>
      <c r="L356" s="119"/>
      <c r="M356" s="119"/>
      <c r="N356" s="163"/>
      <c r="O356" s="163"/>
      <c r="P356" s="163"/>
      <c r="Q356" s="9" t="str">
        <f>IFERROR(VLOOKUP($F$4,不良项目!D$5:E$8,2,FALSE)*VLOOKUP(RIGHT(D356,2),不良项目!D$11:E$37,2,FALSE),"")</f>
        <v/>
      </c>
    </row>
    <row r="357" spans="2:17">
      <c r="B357" s="114"/>
      <c r="C357" s="180"/>
      <c r="D357" s="181"/>
      <c r="E357" s="118"/>
      <c r="F357" s="119"/>
      <c r="G357" s="119"/>
      <c r="H357" s="119"/>
      <c r="I357" s="118"/>
      <c r="J357" s="119"/>
      <c r="K357" s="119"/>
      <c r="L357" s="119"/>
      <c r="M357" s="119"/>
      <c r="N357" s="163"/>
      <c r="O357" s="163"/>
      <c r="P357" s="163"/>
      <c r="Q357" s="9" t="str">
        <f>IFERROR(VLOOKUP($F$4,不良项目!D$5:E$8,2,FALSE)*VLOOKUP(RIGHT(D357,2),不良项目!D$11:E$37,2,FALSE),"")</f>
        <v/>
      </c>
    </row>
    <row r="358" spans="2:17">
      <c r="B358" s="114"/>
      <c r="C358" s="180"/>
      <c r="D358" s="181"/>
      <c r="E358" s="118"/>
      <c r="F358" s="119"/>
      <c r="G358" s="119"/>
      <c r="H358" s="119"/>
      <c r="I358" s="118"/>
      <c r="J358" s="119"/>
      <c r="K358" s="119"/>
      <c r="L358" s="119"/>
      <c r="M358" s="119"/>
      <c r="N358" s="163"/>
      <c r="O358" s="163"/>
      <c r="P358" s="163"/>
      <c r="Q358" s="9" t="str">
        <f>IFERROR(VLOOKUP($F$4,不良项目!D$5:E$8,2,FALSE)*VLOOKUP(RIGHT(D358,2),不良项目!D$11:E$37,2,FALSE),"")</f>
        <v/>
      </c>
    </row>
    <row r="359" spans="2:17">
      <c r="B359" s="114"/>
      <c r="C359" s="180"/>
      <c r="D359" s="181"/>
      <c r="E359" s="118"/>
      <c r="F359" s="119"/>
      <c r="G359" s="119"/>
      <c r="H359" s="119"/>
      <c r="I359" s="118"/>
      <c r="J359" s="119"/>
      <c r="K359" s="119"/>
      <c r="L359" s="119"/>
      <c r="M359" s="119"/>
      <c r="N359" s="163"/>
      <c r="O359" s="163"/>
      <c r="P359" s="163"/>
      <c r="Q359" s="9" t="str">
        <f>IFERROR(VLOOKUP($F$4,不良项目!D$5:E$8,2,FALSE)*VLOOKUP(RIGHT(D359,2),不良项目!D$11:E$37,2,FALSE),"")</f>
        <v/>
      </c>
    </row>
    <row r="360" spans="2:17">
      <c r="B360" s="114"/>
      <c r="C360" s="180"/>
      <c r="D360" s="181"/>
      <c r="E360" s="118"/>
      <c r="F360" s="119"/>
      <c r="G360" s="119"/>
      <c r="H360" s="119"/>
      <c r="I360" s="118"/>
      <c r="J360" s="119"/>
      <c r="K360" s="119"/>
      <c r="L360" s="119"/>
      <c r="M360" s="119"/>
      <c r="N360" s="163"/>
      <c r="O360" s="163"/>
      <c r="P360" s="163"/>
    </row>
    <row r="361" spans="2:17">
      <c r="B361" s="114"/>
      <c r="C361" s="180"/>
      <c r="D361" s="181"/>
      <c r="E361" s="118"/>
      <c r="F361" s="119"/>
      <c r="G361" s="119"/>
      <c r="H361" s="119"/>
      <c r="I361" s="118"/>
      <c r="J361" s="119"/>
      <c r="K361" s="119"/>
      <c r="L361" s="119"/>
      <c r="M361" s="119"/>
      <c r="N361" s="163"/>
      <c r="O361" s="163"/>
      <c r="P361" s="163"/>
    </row>
    <row r="362" spans="2:17">
      <c r="B362" s="114"/>
      <c r="C362" s="180"/>
      <c r="D362" s="181"/>
      <c r="E362" s="118"/>
      <c r="F362" s="119"/>
      <c r="G362" s="119"/>
      <c r="H362" s="119"/>
      <c r="I362" s="118"/>
      <c r="J362" s="119"/>
      <c r="K362" s="119"/>
      <c r="L362" s="119"/>
      <c r="M362" s="119"/>
      <c r="N362" s="163"/>
      <c r="O362" s="163"/>
      <c r="P362" s="163"/>
    </row>
    <row r="363" spans="2:17">
      <c r="B363" s="114"/>
      <c r="C363" s="180"/>
      <c r="D363" s="181"/>
      <c r="E363" s="118"/>
      <c r="F363" s="119"/>
      <c r="G363" s="119"/>
      <c r="H363" s="119"/>
      <c r="I363" s="118"/>
      <c r="J363" s="119"/>
      <c r="K363" s="119"/>
      <c r="L363" s="119"/>
      <c r="M363" s="119"/>
      <c r="N363" s="163"/>
      <c r="O363" s="163"/>
      <c r="P363" s="163"/>
    </row>
    <row r="364" spans="2:17">
      <c r="B364" s="114"/>
      <c r="C364" s="180"/>
      <c r="D364" s="181"/>
      <c r="E364" s="118"/>
      <c r="F364" s="119"/>
      <c r="G364" s="119"/>
      <c r="H364" s="119"/>
      <c r="I364" s="118"/>
      <c r="J364" s="119"/>
      <c r="K364" s="119"/>
      <c r="L364" s="119"/>
      <c r="M364" s="119"/>
      <c r="N364" s="163"/>
      <c r="O364" s="163"/>
      <c r="P364" s="163"/>
      <c r="Q364" s="9" t="str">
        <f>IFERROR(VLOOKUP($F$4,不良项目!D$5:E$8,2,FALSE)*VLOOKUP(RIGHT(D364,2),不良项目!D$11:E$37,2,FALSE),"")</f>
        <v/>
      </c>
    </row>
    <row r="365" spans="2:17">
      <c r="B365" s="114"/>
      <c r="C365" s="180"/>
      <c r="D365" s="181"/>
      <c r="E365" s="118"/>
      <c r="F365" s="119"/>
      <c r="G365" s="119"/>
      <c r="H365" s="119"/>
      <c r="I365" s="118"/>
      <c r="J365" s="119"/>
      <c r="K365" s="119"/>
      <c r="L365" s="119"/>
      <c r="M365" s="119"/>
      <c r="N365" s="163"/>
      <c r="O365" s="163"/>
      <c r="P365" s="163"/>
      <c r="Q365" s="9" t="str">
        <f>IFERROR(VLOOKUP($F$4,不良项目!D$5:E$8,2,FALSE)*VLOOKUP(RIGHT(D365,2),不良项目!D$11:E$37,2,FALSE),"")</f>
        <v/>
      </c>
    </row>
    <row r="366" spans="2:17">
      <c r="B366" s="114"/>
      <c r="C366" s="180"/>
      <c r="D366" s="181"/>
      <c r="E366" s="118"/>
      <c r="F366" s="119"/>
      <c r="G366" s="119"/>
      <c r="H366" s="119"/>
      <c r="I366" s="118"/>
      <c r="J366" s="119"/>
      <c r="K366" s="119"/>
      <c r="L366" s="119"/>
      <c r="M366" s="119"/>
      <c r="N366" s="163"/>
      <c r="O366" s="163"/>
      <c r="P366" s="163"/>
      <c r="Q366" s="9" t="str">
        <f>IFERROR(VLOOKUP($F$4,不良项目!D$5:E$8,2,FALSE)*VLOOKUP(RIGHT(D366,2),不良项目!D$11:E$37,2,FALSE),"")</f>
        <v/>
      </c>
    </row>
    <row r="367" spans="2:17">
      <c r="B367" s="114"/>
      <c r="C367" s="180"/>
      <c r="D367" s="181"/>
      <c r="E367" s="118"/>
      <c r="F367" s="119"/>
      <c r="G367" s="119"/>
      <c r="H367" s="119"/>
      <c r="I367" s="118"/>
      <c r="J367" s="119"/>
      <c r="K367" s="119"/>
      <c r="L367" s="119"/>
      <c r="M367" s="119"/>
      <c r="N367" s="163"/>
      <c r="O367" s="163"/>
      <c r="P367" s="163"/>
      <c r="Q367" s="9" t="str">
        <f>IFERROR(VLOOKUP($F$4,不良项目!D$5:E$8,2,FALSE)*VLOOKUP(RIGHT(D367,2),不良项目!D$11:E$37,2,FALSE),"")</f>
        <v/>
      </c>
    </row>
    <row r="368" spans="2:17">
      <c r="B368" s="114"/>
      <c r="C368" s="180"/>
      <c r="D368" s="181"/>
      <c r="E368" s="118"/>
      <c r="F368" s="119"/>
      <c r="G368" s="119"/>
      <c r="H368" s="119"/>
      <c r="I368" s="118"/>
      <c r="J368" s="119"/>
      <c r="K368" s="119"/>
      <c r="L368" s="119"/>
      <c r="M368" s="119"/>
      <c r="N368" s="163"/>
      <c r="O368" s="163"/>
      <c r="P368" s="163"/>
      <c r="Q368" s="9" t="str">
        <f>IFERROR(VLOOKUP($F$4,不良项目!D$5:E$8,2,FALSE)*VLOOKUP(RIGHT(D368,2),不良项目!D$11:E$37,2,FALSE),"")</f>
        <v/>
      </c>
    </row>
    <row r="369" spans="1:17">
      <c r="B369" s="114"/>
      <c r="C369" s="180"/>
      <c r="D369" s="181"/>
      <c r="E369" s="118"/>
      <c r="F369" s="119"/>
      <c r="G369" s="119"/>
      <c r="H369" s="119"/>
      <c r="I369" s="118"/>
      <c r="J369" s="119"/>
      <c r="K369" s="119"/>
      <c r="L369" s="119"/>
      <c r="M369" s="119"/>
      <c r="N369" s="163"/>
      <c r="O369" s="163"/>
      <c r="P369" s="163"/>
      <c r="Q369" s="9" t="str">
        <f>IFERROR(VLOOKUP($F$4,不良项目!D$5:E$8,2,FALSE)*VLOOKUP(RIGHT(D369,2),不良项目!D$11:E$37,2,FALSE),"")</f>
        <v/>
      </c>
    </row>
    <row r="370" spans="1:17">
      <c r="B370" s="114"/>
      <c r="C370" s="180"/>
      <c r="D370" s="181"/>
      <c r="E370" s="118"/>
      <c r="F370" s="119"/>
      <c r="G370" s="119"/>
      <c r="H370" s="119"/>
      <c r="I370" s="118"/>
      <c r="J370" s="119"/>
      <c r="K370" s="119"/>
      <c r="L370" s="119"/>
      <c r="M370" s="119"/>
      <c r="N370" s="163"/>
      <c r="O370" s="163"/>
      <c r="P370" s="163"/>
      <c r="Q370" s="9" t="str">
        <f>IFERROR(VLOOKUP($F$4,不良项目!D$5:E$8,2,FALSE)*VLOOKUP(RIGHT(D370,2),不良项目!D$11:E$37,2,FALSE),"")</f>
        <v/>
      </c>
    </row>
    <row r="371" spans="1:17">
      <c r="B371" s="114"/>
      <c r="C371" s="190"/>
      <c r="D371" s="191"/>
      <c r="E371" s="118"/>
      <c r="F371" s="119"/>
      <c r="G371" s="119"/>
      <c r="H371" s="119"/>
      <c r="I371" s="177"/>
      <c r="J371" s="119"/>
      <c r="K371" s="119"/>
      <c r="L371" s="119"/>
      <c r="M371" s="178"/>
      <c r="N371" s="163"/>
      <c r="O371" s="163"/>
      <c r="P371" s="163"/>
      <c r="Q371" s="9" t="str">
        <f>IFERROR(VLOOKUP($F$4,不良项目!D$5:E$8,2,FALSE)*VLOOKUP(RIGHT(D371,2),不良项目!D$11:E$37,2,FALSE),"")</f>
        <v/>
      </c>
    </row>
    <row r="372" spans="1:17">
      <c r="B372" s="179"/>
      <c r="C372" s="179"/>
      <c r="D372" s="179"/>
      <c r="E372" s="179"/>
      <c r="F372" s="179"/>
      <c r="G372" s="179"/>
      <c r="H372" s="179"/>
      <c r="I372" s="186"/>
      <c r="J372" s="179"/>
      <c r="K372" s="179"/>
      <c r="L372" s="179"/>
      <c r="M372" s="179"/>
      <c r="N372" s="187"/>
      <c r="O372" s="179"/>
      <c r="P372" s="179"/>
      <c r="Q372" s="9" t="str">
        <f>IFERROR(VLOOKUP($F$4,不良项目!D$5:E$8,2,FALSE)*VLOOKUP(#REF!,不良项目!#REF!,2,FALSE)*VLOOKUP(D372,不良项目!D$11:E$37,2,FALSE),"")</f>
        <v/>
      </c>
    </row>
    <row r="373" spans="1:17">
      <c r="B373" s="119"/>
      <c r="C373" s="178"/>
      <c r="D373" s="178"/>
      <c r="E373" s="119"/>
      <c r="F373" s="119"/>
      <c r="G373" s="119"/>
      <c r="H373" s="119"/>
      <c r="I373" s="119"/>
      <c r="J373" s="119"/>
      <c r="K373" s="119"/>
      <c r="L373" s="119"/>
      <c r="M373" s="119"/>
      <c r="N373" s="188"/>
      <c r="O373" s="119"/>
      <c r="P373" s="119"/>
    </row>
    <row r="374" spans="1:17" ht="15.75" customHeight="1">
      <c r="A374" s="93"/>
      <c r="B374" s="236" t="str">
        <f>$B$20</f>
        <v>NO</v>
      </c>
      <c r="C374" s="238" t="str">
        <f>$C$20</f>
        <v>型试</v>
      </c>
      <c r="D374" s="238" t="str">
        <f>$D$20</f>
        <v>项目</v>
      </c>
      <c r="E374" s="251" t="str">
        <f>$E$20</f>
        <v>問題点</v>
      </c>
      <c r="F374" s="252"/>
      <c r="G374" s="252"/>
      <c r="H374" s="253"/>
      <c r="I374" s="251" t="str">
        <f>$I$20</f>
        <v>原因，对策</v>
      </c>
      <c r="J374" s="252"/>
      <c r="K374" s="252"/>
      <c r="L374" s="252"/>
      <c r="M374" s="257"/>
      <c r="N374" s="243" t="str">
        <f>$N$20</f>
        <v>修正結果T1</v>
      </c>
      <c r="O374" s="243" t="str">
        <f>$O$20</f>
        <v>修正結果T2</v>
      </c>
      <c r="P374" s="243" t="str">
        <f>$P$20</f>
        <v>原因分类</v>
      </c>
    </row>
    <row r="375" spans="1:17" ht="15.75" customHeight="1">
      <c r="A375" s="93"/>
      <c r="B375" s="237"/>
      <c r="C375" s="239"/>
      <c r="D375" s="239"/>
      <c r="E375" s="254"/>
      <c r="F375" s="255"/>
      <c r="G375" s="255"/>
      <c r="H375" s="256"/>
      <c r="I375" s="254"/>
      <c r="J375" s="255"/>
      <c r="K375" s="255"/>
      <c r="L375" s="255"/>
      <c r="M375" s="258"/>
      <c r="N375" s="245"/>
      <c r="O375" s="245"/>
      <c r="P375" s="245"/>
    </row>
    <row r="376" spans="1:17">
      <c r="B376" s="114">
        <v>16</v>
      </c>
      <c r="C376" s="115" t="s">
        <v>8</v>
      </c>
      <c r="D376" s="115" t="s">
        <v>81</v>
      </c>
      <c r="E376" s="259" t="s">
        <v>89</v>
      </c>
      <c r="F376" s="250"/>
      <c r="G376" s="250"/>
      <c r="H376" s="250"/>
      <c r="I376" s="259" t="s">
        <v>90</v>
      </c>
      <c r="J376" s="260"/>
      <c r="K376" s="260"/>
      <c r="L376" s="260"/>
      <c r="M376" s="260"/>
      <c r="N376" s="163" t="s">
        <v>58</v>
      </c>
      <c r="O376" s="163"/>
      <c r="P376" s="163"/>
      <c r="Q376" s="9">
        <f>IFERROR(VLOOKUP($F$4,不良项目!D$5:E$8,2,FALSE)*VLOOKUP(RIGHT(D376,2),不良项目!D$11:E$37,2,FALSE),"")</f>
        <v>10</v>
      </c>
    </row>
    <row r="377" spans="1:17">
      <c r="B377" s="114"/>
      <c r="C377" s="115"/>
      <c r="D377" s="115"/>
      <c r="E377" s="249"/>
      <c r="F377" s="250"/>
      <c r="G377" s="250"/>
      <c r="H377" s="250"/>
      <c r="I377" s="259"/>
      <c r="J377" s="260"/>
      <c r="K377" s="260"/>
      <c r="L377" s="260"/>
      <c r="M377" s="260"/>
      <c r="N377" s="163"/>
      <c r="O377" s="163"/>
      <c r="P377" s="163"/>
      <c r="Q377" s="9" t="str">
        <f>IFERROR(VLOOKUP($F$4,不良项目!D$5:E$8,2,FALSE)*VLOOKUP(RIGHT(D377,2),不良项目!D$11:E$37,2,FALSE),"")</f>
        <v/>
      </c>
    </row>
    <row r="378" spans="1:17">
      <c r="B378" s="114"/>
      <c r="C378" s="115"/>
      <c r="D378" s="115"/>
      <c r="E378" s="249"/>
      <c r="F378" s="250"/>
      <c r="G378" s="250"/>
      <c r="H378" s="250"/>
      <c r="I378" s="259"/>
      <c r="J378" s="260"/>
      <c r="K378" s="260"/>
      <c r="L378" s="260"/>
      <c r="M378" s="260"/>
      <c r="N378" s="163"/>
      <c r="O378" s="163"/>
      <c r="P378" s="163"/>
      <c r="Q378" s="9" t="str">
        <f>IFERROR(VLOOKUP($F$4,不良项目!D$5:E$8,2,FALSE)*VLOOKUP(RIGHT(D378,2),不良项目!D$11:E$37,2,FALSE),"")</f>
        <v/>
      </c>
    </row>
    <row r="379" spans="1:17">
      <c r="B379" s="114"/>
      <c r="C379" s="180"/>
      <c r="D379" s="181"/>
      <c r="E379" s="118"/>
      <c r="F379" s="119"/>
      <c r="G379" s="119"/>
      <c r="H379" s="119"/>
      <c r="I379" s="259"/>
      <c r="J379" s="260"/>
      <c r="K379" s="260"/>
      <c r="L379" s="260"/>
      <c r="M379" s="260"/>
      <c r="N379" s="163"/>
      <c r="O379" s="163"/>
      <c r="P379" s="163"/>
      <c r="Q379" s="9" t="str">
        <f>IFERROR(VLOOKUP($F$4,不良项目!D$5:E$8,2,FALSE)*VLOOKUP(RIGHT(D379,2),不良项目!D$11:E$37,2,FALSE),"")</f>
        <v/>
      </c>
    </row>
    <row r="380" spans="1:17">
      <c r="B380" s="114"/>
      <c r="C380" s="180"/>
      <c r="D380" s="181"/>
      <c r="E380" s="118"/>
      <c r="F380" s="119"/>
      <c r="G380" s="119"/>
      <c r="H380" s="119"/>
      <c r="I380" s="118"/>
      <c r="J380" s="119"/>
      <c r="K380" s="119"/>
      <c r="L380" s="119"/>
      <c r="M380" s="119"/>
      <c r="N380" s="163"/>
      <c r="O380" s="163"/>
      <c r="P380" s="163"/>
      <c r="Q380" s="9" t="str">
        <f>IFERROR(VLOOKUP($F$4,不良项目!D$5:E$8,2,FALSE)*VLOOKUP(RIGHT(D380,2),不良项目!D$11:E$37,2,FALSE),"")</f>
        <v/>
      </c>
    </row>
    <row r="381" spans="1:17">
      <c r="B381" s="114"/>
      <c r="C381" s="180"/>
      <c r="D381" s="181"/>
      <c r="E381" s="118"/>
      <c r="F381" s="119"/>
      <c r="G381" s="119"/>
      <c r="H381" s="119"/>
      <c r="I381" s="118"/>
      <c r="J381" s="119"/>
      <c r="K381" s="119"/>
      <c r="L381" s="119"/>
      <c r="M381" s="119"/>
      <c r="N381" s="163"/>
      <c r="O381" s="163"/>
      <c r="P381" s="163"/>
      <c r="Q381" s="9" t="str">
        <f>IFERROR(VLOOKUP($F$4,不良项目!D$5:E$8,2,FALSE)*VLOOKUP(RIGHT(D381,2),不良项目!D$11:E$37,2,FALSE),"")</f>
        <v/>
      </c>
    </row>
    <row r="382" spans="1:17">
      <c r="B382" s="114"/>
      <c r="C382" s="180"/>
      <c r="D382" s="181"/>
      <c r="E382" s="118"/>
      <c r="F382" s="119"/>
      <c r="G382" s="119"/>
      <c r="H382" s="119"/>
      <c r="I382" s="118"/>
      <c r="J382" s="119"/>
      <c r="K382" s="119"/>
      <c r="L382" s="119"/>
      <c r="M382" s="119"/>
      <c r="N382" s="163"/>
      <c r="O382" s="163"/>
      <c r="P382" s="163"/>
      <c r="Q382" s="9" t="str">
        <f>IFERROR(VLOOKUP($F$4,不良项目!D$5:E$8,2,FALSE)*VLOOKUP(RIGHT(D382,2),不良项目!D$11:E$37,2,FALSE),"")</f>
        <v/>
      </c>
    </row>
    <row r="383" spans="1:17">
      <c r="B383" s="114"/>
      <c r="C383" s="180"/>
      <c r="D383" s="181"/>
      <c r="E383" s="118"/>
      <c r="F383" s="119"/>
      <c r="G383" s="119"/>
      <c r="H383" s="119"/>
      <c r="I383" s="118"/>
      <c r="J383" s="119"/>
      <c r="K383" s="119"/>
      <c r="L383" s="119"/>
      <c r="M383" s="119"/>
      <c r="N383" s="163"/>
      <c r="O383" s="163"/>
      <c r="P383" s="163"/>
      <c r="Q383" s="9" t="str">
        <f>IFERROR(VLOOKUP($F$4,不良项目!D$5:E$8,2,FALSE)*VLOOKUP(RIGHT(D383,2),不良项目!D$11:E$37,2,FALSE),"")</f>
        <v/>
      </c>
    </row>
    <row r="384" spans="1:17">
      <c r="B384" s="114"/>
      <c r="C384" s="180"/>
      <c r="D384" s="181"/>
      <c r="E384" s="118"/>
      <c r="F384" s="119"/>
      <c r="G384" s="119"/>
      <c r="H384" s="119"/>
      <c r="I384" s="118"/>
      <c r="J384" s="119"/>
      <c r="K384" s="119"/>
      <c r="L384" s="119"/>
      <c r="M384" s="119"/>
      <c r="N384" s="163"/>
      <c r="O384" s="163"/>
      <c r="P384" s="163"/>
      <c r="Q384" s="9" t="str">
        <f>IFERROR(VLOOKUP($F$4,不良项目!D$5:E$8,2,FALSE)*VLOOKUP(RIGHT(D384,2),不良项目!D$11:E$37,2,FALSE),"")</f>
        <v/>
      </c>
    </row>
    <row r="385" spans="2:17">
      <c r="B385" s="114"/>
      <c r="C385" s="180"/>
      <c r="D385" s="181"/>
      <c r="E385" s="118"/>
      <c r="F385" s="119"/>
      <c r="G385" s="119"/>
      <c r="H385" s="119"/>
      <c r="I385" s="118"/>
      <c r="J385" s="119"/>
      <c r="K385" s="119"/>
      <c r="L385" s="119"/>
      <c r="M385" s="119"/>
      <c r="N385" s="163"/>
      <c r="O385" s="163"/>
      <c r="P385" s="163"/>
      <c r="Q385" s="9" t="str">
        <f>IFERROR(VLOOKUP($F$4,不良项目!D$5:E$8,2,FALSE)*VLOOKUP(RIGHT(D385,2),不良项目!D$11:E$37,2,FALSE),"")</f>
        <v/>
      </c>
    </row>
    <row r="386" spans="2:17">
      <c r="B386" s="114"/>
      <c r="C386" s="180"/>
      <c r="D386" s="181"/>
      <c r="E386" s="118"/>
      <c r="F386" s="119"/>
      <c r="G386" s="119"/>
      <c r="H386" s="119"/>
      <c r="I386" s="118"/>
      <c r="J386" s="119"/>
      <c r="K386" s="119"/>
      <c r="L386" s="119"/>
      <c r="M386" s="119"/>
      <c r="N386" s="163"/>
      <c r="O386" s="163"/>
      <c r="P386" s="163"/>
      <c r="Q386" s="9" t="str">
        <f>IFERROR(VLOOKUP($F$4,不良项目!D$5:E$8,2,FALSE)*VLOOKUP(RIGHT(D386,2),不良项目!D$11:E$37,2,FALSE),"")</f>
        <v/>
      </c>
    </row>
    <row r="387" spans="2:17">
      <c r="B387" s="114"/>
      <c r="C387" s="180"/>
      <c r="D387" s="181"/>
      <c r="E387" s="118"/>
      <c r="F387" s="119"/>
      <c r="G387" s="119"/>
      <c r="H387" s="119"/>
      <c r="I387" s="118"/>
      <c r="J387" s="119"/>
      <c r="K387" s="119"/>
      <c r="L387" s="119"/>
      <c r="M387" s="119"/>
      <c r="N387" s="163"/>
      <c r="O387" s="163"/>
      <c r="P387" s="163"/>
      <c r="Q387" s="9" t="str">
        <f>IFERROR(VLOOKUP($F$4,不良项目!D$5:E$8,2,FALSE)*VLOOKUP(RIGHT(D387,2),不良项目!D$11:E$37,2,FALSE),"")</f>
        <v/>
      </c>
    </row>
    <row r="388" spans="2:17">
      <c r="B388" s="114"/>
      <c r="C388" s="180"/>
      <c r="D388" s="181"/>
      <c r="E388" s="118"/>
      <c r="F388" s="119"/>
      <c r="G388" s="119"/>
      <c r="H388" s="119"/>
      <c r="I388" s="118"/>
      <c r="J388" s="119"/>
      <c r="K388" s="119"/>
      <c r="L388" s="119"/>
      <c r="M388" s="119"/>
      <c r="N388" s="163"/>
      <c r="O388" s="163"/>
      <c r="P388" s="163"/>
      <c r="Q388" s="9" t="str">
        <f>IFERROR(VLOOKUP($F$4,不良项目!D$5:E$8,2,FALSE)*VLOOKUP(RIGHT(D388,2),不良项目!D$11:E$37,2,FALSE),"")</f>
        <v/>
      </c>
    </row>
    <row r="389" spans="2:17">
      <c r="B389" s="114"/>
      <c r="C389" s="180"/>
      <c r="D389" s="181"/>
      <c r="E389" s="118"/>
      <c r="F389" s="119"/>
      <c r="G389" s="119"/>
      <c r="H389" s="119"/>
      <c r="I389" s="118"/>
      <c r="J389" s="165"/>
      <c r="K389" s="119"/>
      <c r="L389" s="119"/>
      <c r="M389" s="119"/>
      <c r="N389" s="163"/>
      <c r="O389" s="163"/>
      <c r="P389" s="163"/>
      <c r="Q389" s="9" t="str">
        <f>IFERROR(VLOOKUP($F$4,不良项目!D$5:E$8,2,FALSE)*VLOOKUP(RIGHT(D389,2),不良项目!D$11:E$37,2,FALSE),"")</f>
        <v/>
      </c>
    </row>
    <row r="390" spans="2:17">
      <c r="B390" s="114"/>
      <c r="C390" s="180"/>
      <c r="D390" s="181"/>
      <c r="E390" s="118"/>
      <c r="F390" s="119"/>
      <c r="G390" s="119"/>
      <c r="H390" s="119"/>
      <c r="I390" s="118"/>
      <c r="J390" s="165"/>
      <c r="K390" s="119"/>
      <c r="L390" s="119"/>
      <c r="M390" s="119"/>
      <c r="N390" s="163"/>
      <c r="O390" s="163"/>
      <c r="P390" s="163"/>
      <c r="Q390" s="9" t="str">
        <f>IFERROR(VLOOKUP($F$4,不良项目!D$5:E$8,2,FALSE)*VLOOKUP(RIGHT(D390,2),不良项目!D$11:E$37,2,FALSE),"")</f>
        <v/>
      </c>
    </row>
    <row r="391" spans="2:17">
      <c r="B391" s="114"/>
      <c r="C391" s="180"/>
      <c r="D391" s="181"/>
      <c r="E391" s="118"/>
      <c r="F391" s="119"/>
      <c r="G391" s="119"/>
      <c r="H391" s="119"/>
      <c r="I391" s="118"/>
      <c r="J391" s="165"/>
      <c r="K391" s="119"/>
      <c r="L391" s="119"/>
      <c r="M391" s="119"/>
      <c r="N391" s="163"/>
      <c r="O391" s="163"/>
      <c r="P391" s="163"/>
      <c r="Q391" s="9" t="str">
        <f>IFERROR(VLOOKUP($F$4,不良项目!D$5:E$8,2,FALSE)*VLOOKUP(RIGHT(D391,2),不良项目!D$11:E$37,2,FALSE),"")</f>
        <v/>
      </c>
    </row>
    <row r="392" spans="2:17">
      <c r="B392" s="114"/>
      <c r="C392" s="180"/>
      <c r="D392" s="181"/>
      <c r="E392" s="118"/>
      <c r="F392" s="119"/>
      <c r="G392" s="119"/>
      <c r="H392" s="119"/>
      <c r="I392" s="118"/>
      <c r="J392" s="165"/>
      <c r="K392" s="119"/>
      <c r="L392" s="119"/>
      <c r="M392" s="119"/>
      <c r="N392" s="163"/>
      <c r="O392" s="163"/>
      <c r="P392" s="163"/>
      <c r="Q392" s="9" t="str">
        <f>IFERROR(VLOOKUP($F$4,不良项目!D$5:E$8,2,FALSE)*VLOOKUP(RIGHT(D392,2),不良项目!D$11:E$37,2,FALSE),"")</f>
        <v/>
      </c>
    </row>
    <row r="393" spans="2:17">
      <c r="B393" s="114"/>
      <c r="C393" s="180"/>
      <c r="D393" s="181"/>
      <c r="E393" s="118"/>
      <c r="F393" s="119"/>
      <c r="G393" s="119"/>
      <c r="H393" s="119"/>
      <c r="I393" s="118"/>
      <c r="J393" s="165"/>
      <c r="K393" s="119"/>
      <c r="L393" s="119"/>
      <c r="M393" s="119"/>
      <c r="N393" s="163"/>
      <c r="O393" s="163"/>
      <c r="P393" s="163"/>
      <c r="Q393" s="9" t="str">
        <f>IFERROR(VLOOKUP($F$4,不良项目!D$5:E$8,2,FALSE)*VLOOKUP(RIGHT(D393,2),不良项目!D$11:E$37,2,FALSE),"")</f>
        <v/>
      </c>
    </row>
    <row r="394" spans="2:17">
      <c r="B394" s="114"/>
      <c r="C394" s="180"/>
      <c r="D394" s="181"/>
      <c r="E394" s="118"/>
      <c r="F394" s="119"/>
      <c r="G394" s="119"/>
      <c r="H394" s="119"/>
      <c r="I394" s="118"/>
      <c r="J394" s="119"/>
      <c r="K394" s="119"/>
      <c r="L394" s="119"/>
      <c r="M394" s="119"/>
      <c r="N394" s="163"/>
      <c r="O394" s="163"/>
      <c r="P394" s="163"/>
      <c r="Q394" s="9" t="str">
        <f>IFERROR(VLOOKUP($F$4,不良项目!D$5:E$8,2,FALSE)*VLOOKUP(RIGHT(D394,2),不良项目!D$11:E$37,2,FALSE),"")</f>
        <v/>
      </c>
    </row>
    <row r="395" spans="2:17">
      <c r="B395" s="114"/>
      <c r="C395" s="180"/>
      <c r="D395" s="181"/>
      <c r="E395" s="118"/>
      <c r="F395" s="119"/>
      <c r="G395" s="119"/>
      <c r="H395" s="119"/>
      <c r="I395" s="118"/>
      <c r="J395" s="119"/>
      <c r="K395" s="119"/>
      <c r="L395" s="119"/>
      <c r="M395" s="119"/>
      <c r="N395" s="163"/>
      <c r="O395" s="163"/>
      <c r="P395" s="163"/>
      <c r="Q395" s="9" t="str">
        <f>IFERROR(VLOOKUP($F$4,不良项目!D$5:E$8,2,FALSE)*VLOOKUP(RIGHT(D395,2),不良项目!D$11:E$37,2,FALSE),"")</f>
        <v/>
      </c>
    </row>
    <row r="396" spans="2:17">
      <c r="B396" s="114"/>
      <c r="C396" s="180"/>
      <c r="D396" s="181"/>
      <c r="E396" s="118"/>
      <c r="F396" s="119"/>
      <c r="G396" s="119"/>
      <c r="H396" s="119"/>
      <c r="I396" s="118"/>
      <c r="J396" s="119"/>
      <c r="K396" s="119"/>
      <c r="L396" s="119"/>
      <c r="M396" s="119"/>
      <c r="N396" s="163"/>
      <c r="O396" s="163"/>
      <c r="P396" s="163"/>
      <c r="Q396" s="9" t="str">
        <f>IFERROR(VLOOKUP($F$4,不良项目!D$5:E$8,2,FALSE)*VLOOKUP(RIGHT(D396,2),不良项目!D$11:E$37,2,FALSE),"")</f>
        <v/>
      </c>
    </row>
    <row r="397" spans="2:17">
      <c r="B397" s="114"/>
      <c r="C397" s="180"/>
      <c r="D397" s="181"/>
      <c r="E397" s="118"/>
      <c r="F397" s="119"/>
      <c r="G397" s="119"/>
      <c r="H397" s="119"/>
      <c r="I397" s="118"/>
      <c r="J397" s="119"/>
      <c r="K397" s="119"/>
      <c r="L397" s="119"/>
      <c r="M397" s="119"/>
      <c r="N397" s="163"/>
      <c r="O397" s="163"/>
      <c r="P397" s="163"/>
      <c r="Q397" s="9" t="str">
        <f>IFERROR(VLOOKUP($F$4,不良项目!D$5:E$8,2,FALSE)*VLOOKUP(RIGHT(D397,2),不良项目!D$11:E$37,2,FALSE),"")</f>
        <v/>
      </c>
    </row>
    <row r="398" spans="2:17">
      <c r="B398" s="120"/>
      <c r="C398" s="182"/>
      <c r="D398" s="183"/>
      <c r="E398" s="122"/>
      <c r="F398" s="123"/>
      <c r="G398" s="123"/>
      <c r="H398" s="123"/>
      <c r="I398" s="122"/>
      <c r="J398" s="123"/>
      <c r="K398" s="123"/>
      <c r="L398" s="123"/>
      <c r="M398" s="123"/>
      <c r="N398" s="167"/>
      <c r="O398" s="167"/>
      <c r="P398" s="167"/>
      <c r="Q398" s="9" t="str">
        <f>IFERROR(VLOOKUP($F$4,不良项目!D$5:E$8,2,FALSE)*VLOOKUP(RIGHT(D398,2),不良项目!D$11:E$37,2,FALSE),"")</f>
        <v/>
      </c>
    </row>
    <row r="399" spans="2:17">
      <c r="B399" s="114">
        <v>17</v>
      </c>
      <c r="C399" s="115" t="s">
        <v>8</v>
      </c>
      <c r="D399" s="115" t="s">
        <v>81</v>
      </c>
      <c r="E399" s="259" t="s">
        <v>91</v>
      </c>
      <c r="F399" s="250"/>
      <c r="G399" s="250"/>
      <c r="H399" s="250"/>
      <c r="I399" s="259" t="s">
        <v>92</v>
      </c>
      <c r="J399" s="260"/>
      <c r="K399" s="260"/>
      <c r="L399" s="260"/>
      <c r="M399" s="260"/>
      <c r="N399" s="163" t="s">
        <v>58</v>
      </c>
      <c r="O399" s="163"/>
      <c r="P399" s="163"/>
      <c r="Q399" s="9">
        <f>IFERROR(VLOOKUP($F$4,不良项目!D$5:E$8,2,FALSE)*VLOOKUP(RIGHT(D399,2),不良项目!D$11:E$37,2,FALSE),"")</f>
        <v>10</v>
      </c>
    </row>
    <row r="400" spans="2:17">
      <c r="B400" s="114"/>
      <c r="C400" s="115"/>
      <c r="D400" s="115"/>
      <c r="E400" s="249"/>
      <c r="F400" s="250"/>
      <c r="G400" s="250"/>
      <c r="H400" s="250"/>
      <c r="I400" s="259"/>
      <c r="J400" s="260"/>
      <c r="K400" s="260"/>
      <c r="L400" s="260"/>
      <c r="M400" s="260"/>
      <c r="N400" s="163"/>
      <c r="O400" s="163"/>
      <c r="P400" s="163"/>
      <c r="Q400" s="9" t="str">
        <f>IFERROR(VLOOKUP($F$4,不良项目!D$5:E$8,2,FALSE)*VLOOKUP(RIGHT(D400,2),不良项目!D$11:E$37,2,FALSE),"")</f>
        <v/>
      </c>
    </row>
    <row r="401" spans="2:17">
      <c r="B401" s="114"/>
      <c r="C401" s="115"/>
      <c r="D401" s="115"/>
      <c r="E401" s="249"/>
      <c r="F401" s="250"/>
      <c r="G401" s="250"/>
      <c r="H401" s="250"/>
      <c r="I401" s="259"/>
      <c r="J401" s="260"/>
      <c r="K401" s="260"/>
      <c r="L401" s="260"/>
      <c r="M401" s="260"/>
      <c r="N401" s="163"/>
      <c r="O401" s="163"/>
      <c r="P401" s="163"/>
      <c r="Q401" s="9" t="str">
        <f>IFERROR(VLOOKUP($F$4,不良项目!D$5:E$8,2,FALSE)*VLOOKUP(RIGHT(D401,2),不良项目!D$11:E$37,2,FALSE),"")</f>
        <v/>
      </c>
    </row>
    <row r="402" spans="2:17">
      <c r="B402" s="114"/>
      <c r="C402" s="180"/>
      <c r="D402" s="181"/>
      <c r="E402" s="118"/>
      <c r="F402" s="119"/>
      <c r="G402" s="119"/>
      <c r="H402" s="119"/>
      <c r="I402" s="259"/>
      <c r="J402" s="260"/>
      <c r="K402" s="260"/>
      <c r="L402" s="260"/>
      <c r="M402" s="260"/>
      <c r="N402" s="163"/>
      <c r="O402" s="163"/>
      <c r="P402" s="163"/>
      <c r="Q402" s="9" t="str">
        <f>IFERROR(VLOOKUP($F$4,不良项目!D$5:E$8,2,FALSE)*VLOOKUP(RIGHT(D402,2),不良项目!D$11:E$37,2,FALSE),"")</f>
        <v/>
      </c>
    </row>
    <row r="403" spans="2:17">
      <c r="B403" s="114"/>
      <c r="C403" s="180"/>
      <c r="D403" s="181"/>
      <c r="E403" s="118"/>
      <c r="F403" s="119"/>
      <c r="G403" s="119"/>
      <c r="H403" s="119"/>
      <c r="I403" s="118"/>
      <c r="J403" s="63"/>
      <c r="K403" s="119"/>
      <c r="L403" s="119"/>
      <c r="M403" s="119"/>
      <c r="N403" s="163"/>
      <c r="O403" s="163"/>
      <c r="P403" s="163"/>
      <c r="Q403" s="9" t="str">
        <f>IFERROR(VLOOKUP($F$4,不良项目!D$5:E$8,2,FALSE)*VLOOKUP(RIGHT(D403,2),不良项目!D$11:E$37,2,FALSE),"")</f>
        <v/>
      </c>
    </row>
    <row r="404" spans="2:17">
      <c r="B404" s="114"/>
      <c r="C404" s="180"/>
      <c r="D404" s="181"/>
      <c r="E404" s="118"/>
      <c r="F404" s="119"/>
      <c r="G404" s="119"/>
      <c r="H404" s="119"/>
      <c r="I404" s="118"/>
      <c r="J404" s="119"/>
      <c r="K404" s="119"/>
      <c r="L404" s="119"/>
      <c r="M404" s="119"/>
      <c r="N404" s="163"/>
      <c r="O404" s="163"/>
      <c r="P404" s="163"/>
      <c r="Q404" s="9" t="str">
        <f>IFERROR(VLOOKUP($F$4,不良项目!D$5:E$8,2,FALSE)*VLOOKUP(RIGHT(D404,2),不良项目!D$11:E$37,2,FALSE),"")</f>
        <v/>
      </c>
    </row>
    <row r="405" spans="2:17">
      <c r="B405" s="114"/>
      <c r="C405" s="180"/>
      <c r="D405" s="181"/>
      <c r="E405" s="118"/>
      <c r="F405" s="119"/>
      <c r="G405" s="119"/>
      <c r="H405" s="119"/>
      <c r="I405" s="118"/>
      <c r="J405" s="119"/>
      <c r="K405" s="119"/>
      <c r="L405" s="168"/>
      <c r="M405" s="119"/>
      <c r="N405" s="163"/>
      <c r="O405" s="163"/>
      <c r="P405" s="163"/>
      <c r="Q405" s="9" t="str">
        <f>IFERROR(VLOOKUP($F$4,不良项目!D$5:E$8,2,FALSE)*VLOOKUP(RIGHT(D405,2),不良项目!D$11:E$37,2,FALSE),"")</f>
        <v/>
      </c>
    </row>
    <row r="406" spans="2:17">
      <c r="B406" s="114"/>
      <c r="C406" s="180"/>
      <c r="D406" s="181"/>
      <c r="E406" s="118"/>
      <c r="F406" s="119"/>
      <c r="G406" s="119"/>
      <c r="H406" s="119"/>
      <c r="I406" s="118"/>
      <c r="J406" s="119"/>
      <c r="K406" s="119"/>
      <c r="L406" s="119"/>
      <c r="M406" s="119"/>
      <c r="N406" s="163"/>
      <c r="O406" s="163"/>
      <c r="P406" s="163"/>
      <c r="Q406" s="9" t="str">
        <f>IFERROR(VLOOKUP($F$4,不良项目!D$5:E$8,2,FALSE)*VLOOKUP(RIGHT(D406,2),不良项目!D$11:E$37,2,FALSE),"")</f>
        <v/>
      </c>
    </row>
    <row r="407" spans="2:17">
      <c r="B407" s="114"/>
      <c r="C407" s="180"/>
      <c r="D407" s="181"/>
      <c r="E407" s="118"/>
      <c r="F407" s="119"/>
      <c r="G407" s="119"/>
      <c r="H407" s="119"/>
      <c r="I407" s="118"/>
      <c r="J407" s="119"/>
      <c r="K407" s="119"/>
      <c r="L407" s="119"/>
      <c r="M407" s="119"/>
      <c r="N407" s="163"/>
      <c r="O407" s="163"/>
      <c r="P407" s="163"/>
      <c r="Q407" s="9" t="str">
        <f>IFERROR(VLOOKUP($F$4,不良项目!D$5:E$8,2,FALSE)*VLOOKUP(RIGHT(D407,2),不良项目!D$11:E$37,2,FALSE),"")</f>
        <v/>
      </c>
    </row>
    <row r="408" spans="2:17" ht="21">
      <c r="B408" s="114"/>
      <c r="C408" s="180"/>
      <c r="D408" s="181"/>
      <c r="E408" s="118"/>
      <c r="F408" s="119"/>
      <c r="G408" s="185"/>
      <c r="H408" s="119"/>
      <c r="I408" s="118"/>
      <c r="J408" s="119"/>
      <c r="K408" s="119"/>
      <c r="L408" s="119"/>
      <c r="M408" s="119"/>
      <c r="N408" s="163"/>
      <c r="O408" s="163"/>
      <c r="P408" s="163"/>
      <c r="Q408" s="9" t="str">
        <f>IFERROR(VLOOKUP($F$4,不良项目!D$5:E$8,2,FALSE)*VLOOKUP(RIGHT(D408,2),不良项目!D$11:E$37,2,FALSE),"")</f>
        <v/>
      </c>
    </row>
    <row r="409" spans="2:17">
      <c r="B409" s="114"/>
      <c r="C409" s="180"/>
      <c r="D409" s="181"/>
      <c r="E409" s="118"/>
      <c r="F409" s="119"/>
      <c r="G409" s="119"/>
      <c r="H409" s="119"/>
      <c r="I409" s="118"/>
      <c r="J409" s="119"/>
      <c r="K409" s="119"/>
      <c r="L409" s="119"/>
      <c r="M409" s="119"/>
      <c r="N409" s="163"/>
      <c r="O409" s="163"/>
      <c r="P409" s="163"/>
      <c r="Q409" s="9" t="str">
        <f>IFERROR(VLOOKUP($F$4,不良项目!D$5:E$8,2,FALSE)*VLOOKUP(RIGHT(D409,2),不良项目!D$11:E$37,2,FALSE),"")</f>
        <v/>
      </c>
    </row>
    <row r="410" spans="2:17">
      <c r="B410" s="114"/>
      <c r="C410" s="180"/>
      <c r="D410" s="181"/>
      <c r="E410" s="118"/>
      <c r="F410" s="119"/>
      <c r="G410" s="119"/>
      <c r="H410" s="119"/>
      <c r="I410" s="118"/>
      <c r="J410" s="119"/>
      <c r="K410" s="119"/>
      <c r="L410" s="119"/>
      <c r="M410" s="119"/>
      <c r="N410" s="163"/>
      <c r="O410" s="163"/>
      <c r="P410" s="163"/>
      <c r="Q410" s="9" t="str">
        <f>IFERROR(VLOOKUP($F$4,不良项目!D$5:E$8,2,FALSE)*VLOOKUP(RIGHT(D410,2),不良项目!D$11:E$37,2,FALSE),"")</f>
        <v/>
      </c>
    </row>
    <row r="411" spans="2:17">
      <c r="B411" s="114"/>
      <c r="C411" s="180"/>
      <c r="D411" s="181"/>
      <c r="E411" s="118"/>
      <c r="F411" s="119"/>
      <c r="G411" s="119"/>
      <c r="H411" s="119"/>
      <c r="I411" s="118"/>
      <c r="J411" s="119"/>
      <c r="K411" s="119"/>
      <c r="L411" s="119"/>
      <c r="M411" s="119"/>
      <c r="N411" s="163"/>
      <c r="O411" s="163"/>
      <c r="P411" s="163"/>
      <c r="Q411" s="9" t="str">
        <f>IFERROR(VLOOKUP($F$4,不良项目!D$5:E$8,2,FALSE)*VLOOKUP(RIGHT(D411,2),不良项目!D$11:E$37,2,FALSE),"")</f>
        <v/>
      </c>
    </row>
    <row r="412" spans="2:17">
      <c r="B412" s="114"/>
      <c r="C412" s="180"/>
      <c r="D412" s="181"/>
      <c r="E412" s="118"/>
      <c r="F412" s="119"/>
      <c r="G412" s="119"/>
      <c r="H412" s="119"/>
      <c r="I412" s="118"/>
      <c r="J412" s="119"/>
      <c r="K412" s="119"/>
      <c r="L412" s="119"/>
      <c r="M412" s="119"/>
      <c r="N412" s="163"/>
      <c r="O412" s="163"/>
      <c r="P412" s="163"/>
      <c r="Q412" s="9" t="str">
        <f>IFERROR(VLOOKUP($F$4,不良项目!D$5:E$8,2,FALSE)*VLOOKUP(RIGHT(D412,2),不良项目!D$11:E$37,2,FALSE),"")</f>
        <v/>
      </c>
    </row>
    <row r="413" spans="2:17">
      <c r="B413" s="114"/>
      <c r="C413" s="180"/>
      <c r="D413" s="181"/>
      <c r="E413" s="118"/>
      <c r="F413" s="119"/>
      <c r="G413" s="119"/>
      <c r="H413" s="119"/>
      <c r="I413" s="118"/>
      <c r="J413" s="119"/>
      <c r="K413" s="119"/>
      <c r="L413" s="119"/>
      <c r="M413" s="119"/>
      <c r="N413" s="163"/>
      <c r="O413" s="163"/>
      <c r="P413" s="163"/>
      <c r="Q413" s="9" t="str">
        <f>IFERROR(VLOOKUP($F$4,不良项目!D$5:E$8,2,FALSE)*VLOOKUP(RIGHT(D413,2),不良项目!D$11:E$37,2,FALSE),"")</f>
        <v/>
      </c>
    </row>
    <row r="414" spans="2:17">
      <c r="B414" s="114"/>
      <c r="C414" s="180"/>
      <c r="D414" s="181"/>
      <c r="E414" s="118"/>
      <c r="F414" s="119"/>
      <c r="G414" s="119"/>
      <c r="H414" s="119"/>
      <c r="I414" s="118"/>
      <c r="J414" s="119"/>
      <c r="K414" s="119"/>
      <c r="L414" s="119"/>
      <c r="M414" s="119"/>
      <c r="N414" s="163"/>
      <c r="O414" s="163"/>
      <c r="P414" s="163"/>
      <c r="Q414" s="9" t="str">
        <f>IFERROR(VLOOKUP($F$4,不良项目!D$5:E$8,2,FALSE)*VLOOKUP(RIGHT(D414,2),不良项目!D$11:E$37,2,FALSE),"")</f>
        <v/>
      </c>
    </row>
    <row r="415" spans="2:17">
      <c r="B415" s="114"/>
      <c r="C415" s="180"/>
      <c r="D415" s="181"/>
      <c r="E415" s="118"/>
      <c r="F415" s="119"/>
      <c r="G415" s="119"/>
      <c r="H415" s="119"/>
      <c r="I415" s="118"/>
      <c r="J415" s="119"/>
      <c r="K415" s="119"/>
      <c r="L415" s="119"/>
      <c r="M415" s="119"/>
      <c r="N415" s="163"/>
      <c r="O415" s="163"/>
      <c r="P415" s="163"/>
      <c r="Q415" s="9" t="str">
        <f>IFERROR(VLOOKUP($F$4,不良项目!D$5:E$8,2,FALSE)*VLOOKUP(RIGHT(D415,2),不良项目!D$11:E$37,2,FALSE),"")</f>
        <v/>
      </c>
    </row>
    <row r="416" spans="2:17">
      <c r="B416" s="114"/>
      <c r="C416" s="180"/>
      <c r="D416" s="181"/>
      <c r="E416" s="118"/>
      <c r="F416" s="119"/>
      <c r="G416" s="119"/>
      <c r="H416" s="119"/>
      <c r="I416" s="118"/>
      <c r="J416" s="119"/>
      <c r="K416" s="119"/>
      <c r="L416" s="119"/>
      <c r="M416" s="119"/>
      <c r="N416" s="163"/>
      <c r="O416" s="163"/>
      <c r="P416" s="163"/>
      <c r="Q416" s="9" t="str">
        <f>IFERROR(VLOOKUP($F$4,不良项目!D$5:E$8,2,FALSE)*VLOOKUP(RIGHT(D416,2),不良项目!D$11:E$37,2,FALSE),"")</f>
        <v/>
      </c>
    </row>
    <row r="417" spans="2:17">
      <c r="B417" s="114"/>
      <c r="C417" s="180"/>
      <c r="D417" s="181"/>
      <c r="E417" s="118"/>
      <c r="F417" s="119"/>
      <c r="G417" s="119"/>
      <c r="H417" s="119"/>
      <c r="I417" s="118"/>
      <c r="J417" s="119"/>
      <c r="K417" s="119"/>
      <c r="L417" s="119"/>
      <c r="M417" s="119"/>
      <c r="N417" s="163"/>
      <c r="O417" s="163"/>
      <c r="P417" s="163"/>
      <c r="Q417" s="9" t="str">
        <f>IFERROR(VLOOKUP($F$4,不良项目!D$5:E$8,2,FALSE)*VLOOKUP(RIGHT(D417,2),不良项目!D$11:E$37,2,FALSE),"")</f>
        <v/>
      </c>
    </row>
    <row r="418" spans="2:17">
      <c r="B418" s="114"/>
      <c r="C418" s="180"/>
      <c r="D418" s="181"/>
      <c r="E418" s="118"/>
      <c r="F418" s="119"/>
      <c r="G418" s="119"/>
      <c r="H418" s="119"/>
      <c r="I418" s="118"/>
      <c r="J418" s="119"/>
      <c r="K418" s="119"/>
      <c r="L418" s="119"/>
      <c r="M418" s="119"/>
      <c r="N418" s="163"/>
      <c r="O418" s="163"/>
      <c r="P418" s="163"/>
      <c r="Q418" s="9" t="str">
        <f>IFERROR(VLOOKUP($F$4,不良项目!D$5:E$8,2,FALSE)*VLOOKUP(RIGHT(D418,2),不良项目!D$11:E$37,2,FALSE),"")</f>
        <v/>
      </c>
    </row>
    <row r="419" spans="2:17">
      <c r="B419" s="114"/>
      <c r="C419" s="180"/>
      <c r="D419" s="181"/>
      <c r="E419" s="118"/>
      <c r="F419" s="119"/>
      <c r="G419" s="119"/>
      <c r="H419" s="119"/>
      <c r="I419" s="118"/>
      <c r="J419" s="119"/>
      <c r="K419" s="119"/>
      <c r="L419" s="119"/>
      <c r="M419" s="119"/>
      <c r="N419" s="163"/>
      <c r="O419" s="163"/>
      <c r="P419" s="163"/>
      <c r="Q419" s="9" t="str">
        <f>IFERROR(VLOOKUP($F$4,不良项目!D$5:E$8,2,FALSE)*VLOOKUP(RIGHT(D419,2),不良项目!D$11:E$37,2,FALSE),"")</f>
        <v/>
      </c>
    </row>
    <row r="420" spans="2:17">
      <c r="B420" s="203">
        <v>18</v>
      </c>
      <c r="C420" s="204" t="s">
        <v>8</v>
      </c>
      <c r="D420" s="204" t="s">
        <v>81</v>
      </c>
      <c r="E420" s="261" t="s">
        <v>93</v>
      </c>
      <c r="F420" s="262"/>
      <c r="G420" s="262"/>
      <c r="H420" s="262"/>
      <c r="I420" s="261" t="s">
        <v>94</v>
      </c>
      <c r="J420" s="263"/>
      <c r="K420" s="263"/>
      <c r="L420" s="263"/>
      <c r="M420" s="263"/>
      <c r="N420" s="163" t="s">
        <v>58</v>
      </c>
      <c r="O420" s="205"/>
      <c r="P420" s="205"/>
      <c r="Q420" s="9">
        <f>IFERROR(VLOOKUP($F$4,不良项目!D$5:E$8,2,FALSE)*VLOOKUP(RIGHT(D420,2),不良项目!D$11:E$37,2,FALSE),"")</f>
        <v>10</v>
      </c>
    </row>
    <row r="421" spans="2:17">
      <c r="B421" s="114"/>
      <c r="C421" s="115"/>
      <c r="D421" s="115"/>
      <c r="E421" s="249"/>
      <c r="F421" s="250"/>
      <c r="G421" s="250"/>
      <c r="H421" s="250"/>
      <c r="I421" s="259"/>
      <c r="J421" s="260"/>
      <c r="K421" s="260"/>
      <c r="L421" s="260"/>
      <c r="M421" s="260"/>
      <c r="N421" s="163"/>
      <c r="O421" s="163"/>
      <c r="P421" s="163"/>
      <c r="Q421" s="9" t="str">
        <f>IFERROR(VLOOKUP($F$4,不良项目!D$5:E$8,2,FALSE)*VLOOKUP(RIGHT(D421,2),不良项目!D$11:E$37,2,FALSE),"")</f>
        <v/>
      </c>
    </row>
    <row r="422" spans="2:17">
      <c r="B422" s="114"/>
      <c r="C422" s="115"/>
      <c r="D422" s="115"/>
      <c r="E422" s="249"/>
      <c r="F422" s="250"/>
      <c r="G422" s="250"/>
      <c r="H422" s="250"/>
      <c r="I422" s="259"/>
      <c r="J422" s="260"/>
      <c r="K422" s="260"/>
      <c r="L422" s="260"/>
      <c r="M422" s="260"/>
      <c r="N422" s="163"/>
      <c r="O422" s="163"/>
      <c r="P422" s="163"/>
      <c r="Q422" s="9" t="str">
        <f>IFERROR(VLOOKUP($F$4,不良项目!D$5:E$8,2,FALSE)*VLOOKUP(RIGHT(D422,2),不良项目!D$11:E$37,2,FALSE),"")</f>
        <v/>
      </c>
    </row>
    <row r="423" spans="2:17">
      <c r="B423" s="114"/>
      <c r="C423" s="180"/>
      <c r="D423" s="181"/>
      <c r="E423" s="118"/>
      <c r="F423" s="119"/>
      <c r="G423" s="119"/>
      <c r="H423" s="119"/>
      <c r="I423" s="259"/>
      <c r="J423" s="260"/>
      <c r="K423" s="260"/>
      <c r="L423" s="260"/>
      <c r="M423" s="260"/>
      <c r="N423" s="163"/>
      <c r="O423" s="163"/>
      <c r="P423" s="163"/>
      <c r="Q423" s="9" t="str">
        <f>IFERROR(VLOOKUP($F$4,不良项目!D$5:E$8,2,FALSE)*VLOOKUP(RIGHT(D423,2),不良项目!D$11:E$37,2,FALSE),"")</f>
        <v/>
      </c>
    </row>
    <row r="424" spans="2:17">
      <c r="B424" s="114"/>
      <c r="C424" s="180"/>
      <c r="D424" s="181"/>
      <c r="E424" s="118"/>
      <c r="F424" s="119"/>
      <c r="G424" s="119"/>
      <c r="H424" s="119"/>
      <c r="I424" s="118"/>
      <c r="J424" s="119"/>
      <c r="K424" s="119"/>
      <c r="L424" s="119"/>
      <c r="M424" s="119"/>
      <c r="N424" s="163"/>
      <c r="O424" s="163"/>
      <c r="P424" s="163"/>
      <c r="Q424" s="9" t="str">
        <f>IFERROR(VLOOKUP($F$4,不良项目!D$5:E$8,2,FALSE)*VLOOKUP(RIGHT(D424,2),不良项目!D$11:E$37,2,FALSE),"")</f>
        <v/>
      </c>
    </row>
    <row r="425" spans="2:17">
      <c r="B425" s="114"/>
      <c r="C425" s="180"/>
      <c r="D425" s="181"/>
      <c r="E425" s="118"/>
      <c r="F425" s="119"/>
      <c r="G425" s="119"/>
      <c r="H425" s="119"/>
      <c r="I425" s="118"/>
      <c r="J425" s="119"/>
      <c r="K425" s="119"/>
      <c r="L425" s="119"/>
      <c r="M425" s="119"/>
      <c r="N425" s="163"/>
      <c r="O425" s="163"/>
      <c r="P425" s="163"/>
      <c r="Q425" s="9" t="str">
        <f>IFERROR(VLOOKUP($F$4,不良项目!D$5:E$8,2,FALSE)*VLOOKUP(RIGHT(D425,2),不良项目!D$11:E$37,2,FALSE),"")</f>
        <v/>
      </c>
    </row>
    <row r="426" spans="2:17">
      <c r="B426" s="114"/>
      <c r="C426" s="180"/>
      <c r="D426" s="181"/>
      <c r="E426" s="118"/>
      <c r="F426" s="119"/>
      <c r="G426" s="119"/>
      <c r="H426" s="119"/>
      <c r="I426" s="118"/>
      <c r="J426" s="119"/>
      <c r="K426" s="119"/>
      <c r="L426" s="119"/>
      <c r="M426" s="119"/>
      <c r="N426" s="163"/>
      <c r="O426" s="163"/>
      <c r="P426" s="163"/>
      <c r="Q426" s="9" t="str">
        <f>IFERROR(VLOOKUP($F$4,不良项目!D$5:E$8,2,FALSE)*VLOOKUP(RIGHT(D426,2),不良项目!D$11:E$37,2,FALSE),"")</f>
        <v/>
      </c>
    </row>
    <row r="427" spans="2:17">
      <c r="B427" s="114"/>
      <c r="C427" s="180"/>
      <c r="D427" s="181"/>
      <c r="E427" s="118"/>
      <c r="F427" s="119"/>
      <c r="G427" s="119"/>
      <c r="H427" s="119"/>
      <c r="I427" s="118"/>
      <c r="J427" s="119"/>
      <c r="K427" s="119"/>
      <c r="L427" s="119"/>
      <c r="M427" s="119"/>
      <c r="N427" s="163"/>
      <c r="O427" s="163"/>
      <c r="P427" s="163"/>
      <c r="Q427" s="9" t="str">
        <f>IFERROR(VLOOKUP($F$4,不良项目!D$5:E$8,2,FALSE)*VLOOKUP(RIGHT(D427,2),不良项目!D$11:E$37,2,FALSE),"")</f>
        <v/>
      </c>
    </row>
    <row r="428" spans="2:17">
      <c r="B428" s="114"/>
      <c r="C428" s="180"/>
      <c r="D428" s="181"/>
      <c r="E428" s="118"/>
      <c r="F428" s="119"/>
      <c r="G428" s="119"/>
      <c r="H428" s="119"/>
      <c r="I428" s="118"/>
      <c r="J428" s="119"/>
      <c r="K428" s="119"/>
      <c r="L428" s="119"/>
      <c r="M428" s="119"/>
      <c r="N428" s="163"/>
      <c r="O428" s="163"/>
      <c r="P428" s="163"/>
      <c r="Q428" s="9" t="str">
        <f>IFERROR(VLOOKUP($F$4,不良项目!D$5:E$8,2,FALSE)*VLOOKUP(RIGHT(D428,2),不良项目!D$11:E$37,2,FALSE),"")</f>
        <v/>
      </c>
    </row>
    <row r="429" spans="2:17">
      <c r="B429" s="114"/>
      <c r="C429" s="180"/>
      <c r="D429" s="181"/>
      <c r="E429" s="118"/>
      <c r="F429" s="119"/>
      <c r="G429" s="119"/>
      <c r="H429" s="119"/>
      <c r="I429" s="118"/>
      <c r="J429" s="119"/>
      <c r="K429" s="119"/>
      <c r="L429" s="119"/>
      <c r="M429" s="119"/>
      <c r="N429" s="163"/>
      <c r="O429" s="163"/>
      <c r="P429" s="163"/>
      <c r="Q429" s="9" t="str">
        <f>IFERROR(VLOOKUP($F$4,不良项目!D$5:E$8,2,FALSE)*VLOOKUP(RIGHT(D429,2),不良项目!D$11:E$37,2,FALSE),"")</f>
        <v/>
      </c>
    </row>
    <row r="430" spans="2:17">
      <c r="B430" s="114"/>
      <c r="C430" s="180"/>
      <c r="D430" s="181"/>
      <c r="E430" s="118"/>
      <c r="F430" s="119"/>
      <c r="G430" s="119"/>
      <c r="H430" s="119"/>
      <c r="I430" s="118"/>
      <c r="J430" s="119"/>
      <c r="K430" s="119"/>
      <c r="L430" s="119"/>
      <c r="M430" s="119"/>
      <c r="N430" s="163"/>
      <c r="O430" s="163"/>
      <c r="P430" s="163"/>
      <c r="Q430" s="9" t="str">
        <f>IFERROR(VLOOKUP($F$4,不良项目!D$5:E$8,2,FALSE)*VLOOKUP(RIGHT(D430,2),不良项目!D$11:E$37,2,FALSE),"")</f>
        <v/>
      </c>
    </row>
    <row r="431" spans="2:17">
      <c r="B431" s="114"/>
      <c r="C431" s="180"/>
      <c r="D431" s="181"/>
      <c r="E431" s="118"/>
      <c r="F431" s="119"/>
      <c r="G431" s="119"/>
      <c r="H431" s="119"/>
      <c r="I431" s="118"/>
      <c r="J431" s="119"/>
      <c r="K431" s="119"/>
      <c r="L431" s="119"/>
      <c r="M431" s="119"/>
      <c r="N431" s="163"/>
      <c r="O431" s="163"/>
      <c r="P431" s="163"/>
      <c r="Q431" s="9" t="str">
        <f>IFERROR(VLOOKUP($F$4,不良项目!D$5:E$8,2,FALSE)*VLOOKUP(RIGHT(D431,2),不良项目!D$11:E$37,2,FALSE),"")</f>
        <v/>
      </c>
    </row>
    <row r="432" spans="2:17">
      <c r="B432" s="114"/>
      <c r="C432" s="180"/>
      <c r="D432" s="181"/>
      <c r="E432" s="118"/>
      <c r="F432" s="119"/>
      <c r="G432" s="119"/>
      <c r="H432" s="119"/>
      <c r="I432" s="118"/>
      <c r="J432" s="119"/>
      <c r="K432" s="119"/>
      <c r="L432" s="119"/>
      <c r="M432" s="119"/>
      <c r="N432" s="163"/>
      <c r="O432" s="163"/>
      <c r="P432" s="163"/>
      <c r="Q432" s="9" t="str">
        <f>IFERROR(VLOOKUP($F$4,不良项目!D$5:E$8,2,FALSE)*VLOOKUP(RIGHT(D432,2),不良项目!D$11:E$37,2,FALSE),"")</f>
        <v/>
      </c>
    </row>
    <row r="433" spans="1:17">
      <c r="B433" s="114"/>
      <c r="C433" s="180"/>
      <c r="D433" s="181"/>
      <c r="E433" s="118"/>
      <c r="F433" s="119"/>
      <c r="G433" s="119"/>
      <c r="H433" s="119"/>
      <c r="I433" s="118"/>
      <c r="J433" s="119"/>
      <c r="K433" s="119"/>
      <c r="L433" s="119"/>
      <c r="M433" s="119"/>
      <c r="N433" s="163"/>
      <c r="O433" s="163"/>
      <c r="P433" s="163"/>
      <c r="Q433" s="9" t="str">
        <f>IFERROR(VLOOKUP($F$4,不良项目!D$5:E$8,2,FALSE)*VLOOKUP(RIGHT(D433,2),不良项目!D$11:E$37,2,FALSE),"")</f>
        <v/>
      </c>
    </row>
    <row r="434" spans="1:17">
      <c r="B434" s="114"/>
      <c r="C434" s="180"/>
      <c r="D434" s="181"/>
      <c r="E434" s="118"/>
      <c r="F434" s="119"/>
      <c r="G434" s="119"/>
      <c r="H434" s="119"/>
      <c r="I434" s="118"/>
      <c r="J434" s="119"/>
      <c r="K434" s="119"/>
      <c r="L434" s="119"/>
      <c r="M434" s="119"/>
      <c r="N434" s="163"/>
      <c r="O434" s="163"/>
      <c r="P434" s="163"/>
      <c r="Q434" s="9" t="str">
        <f>IFERROR(VLOOKUP($F$4,不良项目!D$5:E$8,2,FALSE)*VLOOKUP(RIGHT(D434,2),不良项目!D$11:E$37,2,FALSE),"")</f>
        <v/>
      </c>
    </row>
    <row r="435" spans="1:17">
      <c r="B435" s="114"/>
      <c r="C435" s="180"/>
      <c r="D435" s="181"/>
      <c r="E435" s="118"/>
      <c r="F435" s="119"/>
      <c r="G435" s="119"/>
      <c r="H435" s="119"/>
      <c r="I435" s="118"/>
      <c r="J435" s="119"/>
      <c r="K435" s="119"/>
      <c r="L435" s="119"/>
      <c r="M435" s="119"/>
      <c r="N435" s="163"/>
      <c r="O435" s="163"/>
      <c r="P435" s="163"/>
      <c r="Q435" s="9" t="str">
        <f>IFERROR(VLOOKUP($F$4,不良项目!D$5:E$8,2,FALSE)*VLOOKUP(RIGHT(D435,2),不良项目!D$11:E$37,2,FALSE),"")</f>
        <v/>
      </c>
    </row>
    <row r="436" spans="1:17">
      <c r="B436" s="114"/>
      <c r="C436" s="180"/>
      <c r="D436" s="181"/>
      <c r="E436" s="118"/>
      <c r="F436" s="119"/>
      <c r="G436" s="119"/>
      <c r="H436" s="119"/>
      <c r="I436" s="118"/>
      <c r="J436" s="119"/>
      <c r="K436" s="119"/>
      <c r="L436" s="119"/>
      <c r="M436" s="119"/>
      <c r="N436" s="163"/>
      <c r="O436" s="163"/>
      <c r="P436" s="163"/>
      <c r="Q436" s="9" t="str">
        <f>IFERROR(VLOOKUP($F$4,不良项目!D$5:E$8,2,FALSE)*VLOOKUP(RIGHT(D436,2),不良项目!D$11:E$37,2,FALSE),"")</f>
        <v/>
      </c>
    </row>
    <row r="437" spans="1:17">
      <c r="B437" s="114"/>
      <c r="C437" s="180"/>
      <c r="D437" s="181"/>
      <c r="E437" s="118"/>
      <c r="F437" s="119"/>
      <c r="G437" s="119"/>
      <c r="H437" s="119"/>
      <c r="I437" s="118"/>
      <c r="J437" s="119"/>
      <c r="K437" s="119"/>
      <c r="L437" s="119"/>
      <c r="M437" s="119"/>
      <c r="N437" s="163"/>
      <c r="O437" s="163"/>
      <c r="P437" s="163"/>
      <c r="Q437" s="9" t="str">
        <f>IFERROR(VLOOKUP($F$4,不良项目!D$5:E$8,2,FALSE)*VLOOKUP(RIGHT(D437,2),不良项目!D$11:E$37,2,FALSE),"")</f>
        <v/>
      </c>
    </row>
    <row r="438" spans="1:17">
      <c r="B438" s="114"/>
      <c r="C438" s="180"/>
      <c r="D438" s="181"/>
      <c r="E438" s="118"/>
      <c r="F438" s="119"/>
      <c r="G438" s="119"/>
      <c r="H438" s="119"/>
      <c r="I438" s="118"/>
      <c r="J438" s="119"/>
      <c r="K438" s="119"/>
      <c r="L438" s="119"/>
      <c r="M438" s="119"/>
      <c r="N438" s="163"/>
      <c r="O438" s="163"/>
      <c r="P438" s="163"/>
      <c r="Q438" s="9" t="str">
        <f>IFERROR(VLOOKUP($F$4,不良项目!D$5:E$8,2,FALSE)*VLOOKUP(RIGHT(D438,2),不良项目!D$11:E$37,2,FALSE),"")</f>
        <v/>
      </c>
    </row>
    <row r="439" spans="1:17">
      <c r="B439" s="114"/>
      <c r="C439" s="180"/>
      <c r="D439" s="181"/>
      <c r="E439" s="118"/>
      <c r="F439" s="119"/>
      <c r="G439" s="119"/>
      <c r="H439" s="119"/>
      <c r="I439" s="118"/>
      <c r="J439" s="119"/>
      <c r="K439" s="119"/>
      <c r="L439" s="119"/>
      <c r="M439" s="119"/>
      <c r="N439" s="163"/>
      <c r="O439" s="163"/>
      <c r="P439" s="163"/>
      <c r="Q439" s="9" t="str">
        <f>IFERROR(VLOOKUP($F$4,不良项目!D$5:E$8,2,FALSE)*VLOOKUP(RIGHT(D439,2),不良项目!D$11:E$37,2,FALSE),"")</f>
        <v/>
      </c>
    </row>
    <row r="440" spans="1:17">
      <c r="B440" s="114"/>
      <c r="C440" s="180"/>
      <c r="D440" s="181"/>
      <c r="E440" s="118"/>
      <c r="F440" s="119"/>
      <c r="G440" s="119"/>
      <c r="H440" s="119"/>
      <c r="I440" s="118"/>
      <c r="J440" s="119"/>
      <c r="K440" s="119"/>
      <c r="L440" s="119"/>
      <c r="M440" s="119"/>
      <c r="N440" s="163"/>
      <c r="O440" s="163"/>
      <c r="P440" s="163"/>
      <c r="Q440" s="9" t="str">
        <f>IFERROR(VLOOKUP($F$4,不良项目!D$5:E$8,2,FALSE)*VLOOKUP(RIGHT(D440,2),不良项目!D$11:E$37,2,FALSE),"")</f>
        <v/>
      </c>
    </row>
    <row r="441" spans="1:17">
      <c r="B441" s="114"/>
      <c r="C441" s="190"/>
      <c r="D441" s="191"/>
      <c r="E441" s="118"/>
      <c r="F441" s="119"/>
      <c r="G441" s="119"/>
      <c r="H441" s="119"/>
      <c r="I441" s="177"/>
      <c r="J441" s="119"/>
      <c r="K441" s="119"/>
      <c r="L441" s="119"/>
      <c r="M441" s="178"/>
      <c r="N441" s="163"/>
      <c r="O441" s="163"/>
      <c r="P441" s="163"/>
      <c r="Q441" s="9" t="str">
        <f>IFERROR(VLOOKUP($F$4,不良项目!D$5:E$8,2,FALSE)*VLOOKUP(RIGHT(D441,2),不良项目!D$11:E$37,2,FALSE),"")</f>
        <v/>
      </c>
    </row>
    <row r="442" spans="1:17">
      <c r="B442" s="179"/>
      <c r="C442" s="179"/>
      <c r="D442" s="179"/>
      <c r="E442" s="179"/>
      <c r="F442" s="179"/>
      <c r="G442" s="179"/>
      <c r="H442" s="179"/>
      <c r="I442" s="186"/>
      <c r="J442" s="179"/>
      <c r="K442" s="179"/>
      <c r="L442" s="179"/>
      <c r="M442" s="179"/>
      <c r="N442" s="187"/>
      <c r="O442" s="179"/>
      <c r="P442" s="179"/>
      <c r="Q442" s="9" t="str">
        <f>IFERROR(VLOOKUP($F$4,不良项目!D$5:E$8,2,FALSE)*VLOOKUP(#REF!,不良项目!#REF!,2,FALSE)*VLOOKUP(D442,不良项目!D$11:E$37,2,FALSE),"")</f>
        <v/>
      </c>
    </row>
    <row r="443" spans="1:17">
      <c r="B443" s="119"/>
      <c r="C443" s="119"/>
      <c r="D443" s="119"/>
      <c r="E443" s="119"/>
      <c r="F443" s="119"/>
      <c r="G443" s="119"/>
      <c r="H443" s="119"/>
      <c r="I443" s="119"/>
      <c r="J443" s="119"/>
      <c r="K443" s="119"/>
      <c r="L443" s="119"/>
      <c r="M443" s="119"/>
      <c r="N443" s="188"/>
      <c r="O443" s="119"/>
      <c r="P443" s="119"/>
      <c r="Q443" s="9" t="str">
        <f>IFERROR(VLOOKUP($F$4,不良项目!D$5:E$8,2,FALSE)*VLOOKUP(#REF!,不良项目!#REF!,2,FALSE)*VLOOKUP(D443,不良项目!D$11:E$37,2,FALSE),"")</f>
        <v/>
      </c>
    </row>
    <row r="444" spans="1:17" ht="15.75" customHeight="1">
      <c r="A444" s="93"/>
      <c r="B444" s="236" t="str">
        <f>$B$20</f>
        <v>NO</v>
      </c>
      <c r="C444" s="238" t="str">
        <f>$C$20</f>
        <v>型试</v>
      </c>
      <c r="D444" s="238" t="str">
        <f>$D$20</f>
        <v>项目</v>
      </c>
      <c r="E444" s="251" t="str">
        <f>$E$20</f>
        <v>問題点</v>
      </c>
      <c r="F444" s="252"/>
      <c r="G444" s="252"/>
      <c r="H444" s="253"/>
      <c r="I444" s="251" t="str">
        <f>$I$20</f>
        <v>原因，对策</v>
      </c>
      <c r="J444" s="252"/>
      <c r="K444" s="252"/>
      <c r="L444" s="252"/>
      <c r="M444" s="257"/>
      <c r="N444" s="243" t="str">
        <f>$N$20</f>
        <v>修正結果T1</v>
      </c>
      <c r="O444" s="243" t="str">
        <f>$O$20</f>
        <v>修正結果T2</v>
      </c>
      <c r="P444" s="243" t="str">
        <f>$P$20</f>
        <v>原因分类</v>
      </c>
    </row>
    <row r="445" spans="1:17" ht="15.75" customHeight="1">
      <c r="A445" s="93"/>
      <c r="B445" s="237"/>
      <c r="C445" s="239"/>
      <c r="D445" s="239"/>
      <c r="E445" s="254"/>
      <c r="F445" s="255"/>
      <c r="G445" s="255"/>
      <c r="H445" s="256"/>
      <c r="I445" s="254"/>
      <c r="J445" s="255"/>
      <c r="K445" s="255"/>
      <c r="L445" s="255"/>
      <c r="M445" s="258"/>
      <c r="N445" s="245"/>
      <c r="O445" s="245"/>
      <c r="P445" s="245"/>
    </row>
    <row r="446" spans="1:17">
      <c r="B446" s="203">
        <v>18</v>
      </c>
      <c r="C446" s="204" t="s">
        <v>8</v>
      </c>
      <c r="D446" s="204" t="s">
        <v>81</v>
      </c>
      <c r="E446" s="261" t="s">
        <v>95</v>
      </c>
      <c r="F446" s="262"/>
      <c r="G446" s="262"/>
      <c r="H446" s="262"/>
      <c r="I446" s="261" t="s">
        <v>96</v>
      </c>
      <c r="J446" s="263"/>
      <c r="K446" s="263"/>
      <c r="L446" s="263"/>
      <c r="M446" s="263"/>
      <c r="N446" s="163" t="s">
        <v>58</v>
      </c>
      <c r="O446" s="163"/>
      <c r="P446" s="163"/>
      <c r="Q446" s="9">
        <f>IFERROR(VLOOKUP($F$4,不良项目!D$5:E$8,2,FALSE)*VLOOKUP(RIGHT(D446,2),不良项目!D$11:E$37,2,FALSE),"")</f>
        <v>10</v>
      </c>
    </row>
    <row r="447" spans="1:17">
      <c r="B447" s="114"/>
      <c r="C447" s="115"/>
      <c r="D447" s="115"/>
      <c r="E447" s="249"/>
      <c r="F447" s="250"/>
      <c r="G447" s="250"/>
      <c r="H447" s="250"/>
      <c r="I447" s="259"/>
      <c r="J447" s="260"/>
      <c r="K447" s="260"/>
      <c r="L447" s="260"/>
      <c r="M447" s="260"/>
      <c r="N447" s="163"/>
      <c r="O447" s="163"/>
      <c r="P447" s="163"/>
      <c r="Q447" s="9" t="str">
        <f>IFERROR(VLOOKUP($F$4,不良项目!D$5:E$8,2,FALSE)*VLOOKUP(RIGHT(D447,2),不良项目!D$11:E$37,2,FALSE),"")</f>
        <v/>
      </c>
    </row>
    <row r="448" spans="1:17">
      <c r="B448" s="114"/>
      <c r="C448" s="115"/>
      <c r="D448" s="115"/>
      <c r="E448" s="249"/>
      <c r="F448" s="250"/>
      <c r="G448" s="250"/>
      <c r="H448" s="250"/>
      <c r="I448" s="259"/>
      <c r="J448" s="260"/>
      <c r="K448" s="260"/>
      <c r="L448" s="260"/>
      <c r="M448" s="260"/>
      <c r="N448" s="163"/>
      <c r="O448" s="163"/>
      <c r="P448" s="163"/>
      <c r="Q448" s="9" t="str">
        <f>IFERROR(VLOOKUP($F$4,不良项目!D$5:E$8,2,FALSE)*VLOOKUP(RIGHT(D448,2),不良项目!D$11:E$37,2,FALSE),"")</f>
        <v/>
      </c>
    </row>
    <row r="449" spans="2:17">
      <c r="B449" s="114"/>
      <c r="C449" s="180"/>
      <c r="D449" s="181"/>
      <c r="E449" s="118"/>
      <c r="F449" s="119"/>
      <c r="G449" s="119"/>
      <c r="H449" s="119"/>
      <c r="I449" s="259"/>
      <c r="J449" s="260"/>
      <c r="K449" s="260"/>
      <c r="L449" s="260"/>
      <c r="M449" s="260"/>
      <c r="N449" s="163"/>
      <c r="O449" s="163"/>
      <c r="P449" s="163"/>
      <c r="Q449" s="9" t="str">
        <f>IFERROR(VLOOKUP($F$4,不良项目!D$5:E$8,2,FALSE)*VLOOKUP(RIGHT(D449,2),不良项目!D$11:E$37,2,FALSE),"")</f>
        <v/>
      </c>
    </row>
    <row r="450" spans="2:17">
      <c r="B450" s="114"/>
      <c r="C450" s="115"/>
      <c r="D450" s="115"/>
      <c r="E450" s="118"/>
      <c r="F450" s="119"/>
      <c r="G450" s="119"/>
      <c r="H450" s="119"/>
      <c r="I450" s="118"/>
      <c r="J450" s="119"/>
      <c r="K450" s="119"/>
      <c r="L450" s="119"/>
      <c r="M450" s="119"/>
      <c r="N450" s="163"/>
      <c r="O450" s="163"/>
      <c r="P450" s="163"/>
      <c r="Q450" s="9" t="str">
        <f>IFERROR(VLOOKUP($F$4,不良项目!D$5:E$8,2,FALSE)*VLOOKUP(RIGHT(D450,2),不良项目!D$11:E$37,2,FALSE),"")</f>
        <v/>
      </c>
    </row>
    <row r="451" spans="2:17">
      <c r="B451" s="114"/>
      <c r="C451" s="115"/>
      <c r="D451" s="115"/>
      <c r="E451" s="118"/>
      <c r="F451" s="119"/>
      <c r="G451" s="119"/>
      <c r="H451" s="119"/>
      <c r="I451" s="118"/>
      <c r="J451" s="119"/>
      <c r="K451" s="119"/>
      <c r="L451" s="119"/>
      <c r="M451" s="119"/>
      <c r="N451" s="163"/>
      <c r="O451" s="163"/>
      <c r="P451" s="163"/>
      <c r="Q451" s="9" t="str">
        <f>IFERROR(VLOOKUP($F$4,不良项目!D$5:E$8,2,FALSE)*VLOOKUP(RIGHT(D451,2),不良项目!D$11:E$37,2,FALSE),"")</f>
        <v/>
      </c>
    </row>
    <row r="452" spans="2:17">
      <c r="B452" s="114"/>
      <c r="C452" s="115"/>
      <c r="D452" s="115"/>
      <c r="E452" s="118"/>
      <c r="F452" s="119"/>
      <c r="G452" s="119"/>
      <c r="H452" s="119"/>
      <c r="I452" s="118"/>
      <c r="J452" s="119"/>
      <c r="K452" s="119"/>
      <c r="L452" s="119"/>
      <c r="M452" s="119"/>
      <c r="N452" s="163"/>
      <c r="O452" s="163"/>
      <c r="P452" s="163"/>
      <c r="Q452" s="9" t="str">
        <f>IFERROR(VLOOKUP($F$4,不良项目!D$5:E$8,2,FALSE)*VLOOKUP(RIGHT(D452,2),不良项目!D$11:E$37,2,FALSE),"")</f>
        <v/>
      </c>
    </row>
    <row r="453" spans="2:17">
      <c r="B453" s="114"/>
      <c r="C453" s="115"/>
      <c r="D453" s="115"/>
      <c r="E453" s="118"/>
      <c r="F453" s="119"/>
      <c r="G453" s="119"/>
      <c r="H453" s="119"/>
      <c r="I453" s="118"/>
      <c r="J453" s="119"/>
      <c r="K453" s="119"/>
      <c r="L453" s="119"/>
      <c r="M453" s="119"/>
      <c r="N453" s="163"/>
      <c r="O453" s="163"/>
      <c r="P453" s="163"/>
      <c r="Q453" s="9" t="str">
        <f>IFERROR(VLOOKUP($F$4,不良项目!D$5:E$8,2,FALSE)*VLOOKUP(RIGHT(D453,2),不良项目!D$11:E$37,2,FALSE),"")</f>
        <v/>
      </c>
    </row>
    <row r="454" spans="2:17">
      <c r="B454" s="114"/>
      <c r="C454" s="115"/>
      <c r="D454" s="115"/>
      <c r="E454" s="118"/>
      <c r="F454" s="119"/>
      <c r="G454" s="119"/>
      <c r="H454" s="119"/>
      <c r="I454" s="118"/>
      <c r="J454" s="119"/>
      <c r="K454" s="119"/>
      <c r="L454" s="119"/>
      <c r="M454" s="119"/>
      <c r="N454" s="163"/>
      <c r="O454" s="163"/>
      <c r="P454" s="163"/>
      <c r="Q454" s="9" t="str">
        <f>IFERROR(VLOOKUP($F$4,不良项目!D$5:E$8,2,FALSE)*VLOOKUP(RIGHT(D454,2),不良项目!D$11:E$37,2,FALSE),"")</f>
        <v/>
      </c>
    </row>
    <row r="455" spans="2:17">
      <c r="B455" s="114"/>
      <c r="C455" s="115"/>
      <c r="D455" s="115"/>
      <c r="E455" s="118"/>
      <c r="F455" s="119"/>
      <c r="G455" s="119"/>
      <c r="H455" s="119"/>
      <c r="I455" s="118"/>
      <c r="J455" s="119"/>
      <c r="K455" s="119"/>
      <c r="L455" s="119"/>
      <c r="M455" s="119"/>
      <c r="N455" s="163"/>
      <c r="O455" s="163"/>
      <c r="P455" s="163"/>
      <c r="Q455" s="9" t="str">
        <f>IFERROR(VLOOKUP($F$4,不良项目!D$5:E$8,2,FALSE)*VLOOKUP(RIGHT(D455,2),不良项目!D$11:E$37,2,FALSE),"")</f>
        <v/>
      </c>
    </row>
    <row r="456" spans="2:17">
      <c r="B456" s="114"/>
      <c r="C456" s="115"/>
      <c r="D456" s="115"/>
      <c r="E456" s="118"/>
      <c r="F456" s="119"/>
      <c r="G456" s="119"/>
      <c r="H456" s="119"/>
      <c r="I456" s="118"/>
      <c r="J456" s="119"/>
      <c r="K456" s="119"/>
      <c r="L456" s="119"/>
      <c r="M456" s="119"/>
      <c r="N456" s="163"/>
      <c r="O456" s="163"/>
      <c r="P456" s="163"/>
      <c r="Q456" s="9" t="str">
        <f>IFERROR(VLOOKUP($F$4,不良项目!D$5:E$8,2,FALSE)*VLOOKUP(RIGHT(D456,2),不良项目!D$11:E$37,2,FALSE),"")</f>
        <v/>
      </c>
    </row>
    <row r="457" spans="2:17">
      <c r="B457" s="114"/>
      <c r="C457" s="115"/>
      <c r="D457" s="115"/>
      <c r="E457" s="118"/>
      <c r="F457" s="119"/>
      <c r="G457" s="119"/>
      <c r="H457" s="119"/>
      <c r="I457" s="118"/>
      <c r="J457" s="119"/>
      <c r="K457" s="119"/>
      <c r="L457" s="119"/>
      <c r="M457" s="119"/>
      <c r="N457" s="163"/>
      <c r="O457" s="163"/>
      <c r="P457" s="163"/>
      <c r="Q457" s="9" t="str">
        <f>IFERROR(VLOOKUP($F$4,不良项目!D$5:E$8,2,FALSE)*VLOOKUP(RIGHT(D457,2),不良项目!D$11:E$37,2,FALSE),"")</f>
        <v/>
      </c>
    </row>
    <row r="458" spans="2:17">
      <c r="B458" s="114"/>
      <c r="C458" s="115"/>
      <c r="D458" s="115"/>
      <c r="E458" s="118"/>
      <c r="F458" s="119"/>
      <c r="G458" s="119"/>
      <c r="H458" s="119"/>
      <c r="I458" s="118"/>
      <c r="J458" s="119"/>
      <c r="K458" s="119"/>
      <c r="L458" s="119"/>
      <c r="M458" s="119"/>
      <c r="N458" s="163"/>
      <c r="O458" s="163"/>
      <c r="P458" s="163"/>
      <c r="Q458" s="9" t="str">
        <f>IFERROR(VLOOKUP($F$4,不良项目!D$5:E$8,2,FALSE)*VLOOKUP(RIGHT(D458,2),不良项目!D$11:E$37,2,FALSE),"")</f>
        <v/>
      </c>
    </row>
    <row r="459" spans="2:17">
      <c r="B459" s="114"/>
      <c r="C459" s="115"/>
      <c r="D459" s="115"/>
      <c r="E459" s="118"/>
      <c r="F459" s="119"/>
      <c r="G459" s="119"/>
      <c r="H459" s="119"/>
      <c r="I459" s="118"/>
      <c r="J459" s="165"/>
      <c r="K459" s="119"/>
      <c r="L459" s="119"/>
      <c r="M459" s="119"/>
      <c r="N459" s="163"/>
      <c r="O459" s="163"/>
      <c r="P459" s="163"/>
      <c r="Q459" s="9" t="str">
        <f>IFERROR(VLOOKUP($F$4,不良项目!D$5:E$8,2,FALSE)*VLOOKUP(RIGHT(D459,2),不良项目!D$11:E$37,2,FALSE),"")</f>
        <v/>
      </c>
    </row>
    <row r="460" spans="2:17">
      <c r="B460" s="114"/>
      <c r="C460" s="115"/>
      <c r="D460" s="115"/>
      <c r="E460" s="118"/>
      <c r="F460" s="119"/>
      <c r="G460" s="119"/>
      <c r="H460" s="119"/>
      <c r="I460" s="118"/>
      <c r="J460" s="165"/>
      <c r="K460" s="119"/>
      <c r="L460" s="119"/>
      <c r="M460" s="119"/>
      <c r="N460" s="163"/>
      <c r="O460" s="163"/>
      <c r="P460" s="163"/>
      <c r="Q460" s="9" t="str">
        <f>IFERROR(VLOOKUP($F$4,不良项目!D$5:E$8,2,FALSE)*VLOOKUP(RIGHT(D460,2),不良项目!D$11:E$37,2,FALSE),"")</f>
        <v/>
      </c>
    </row>
    <row r="461" spans="2:17">
      <c r="B461" s="114"/>
      <c r="C461" s="115"/>
      <c r="D461" s="115"/>
      <c r="E461" s="118"/>
      <c r="F461" s="119"/>
      <c r="G461" s="119"/>
      <c r="H461" s="119"/>
      <c r="I461" s="118"/>
      <c r="J461" s="165"/>
      <c r="K461" s="119"/>
      <c r="L461" s="119"/>
      <c r="M461" s="119"/>
      <c r="N461" s="163"/>
      <c r="O461" s="163"/>
      <c r="P461" s="163"/>
      <c r="Q461" s="9" t="str">
        <f>IFERROR(VLOOKUP($F$4,不良项目!D$5:E$8,2,FALSE)*VLOOKUP(RIGHT(D461,2),不良项目!D$11:E$37,2,FALSE),"")</f>
        <v/>
      </c>
    </row>
    <row r="462" spans="2:17">
      <c r="B462" s="114"/>
      <c r="C462" s="115"/>
      <c r="D462" s="115"/>
      <c r="E462" s="118"/>
      <c r="F462" s="119"/>
      <c r="G462" s="119"/>
      <c r="H462" s="119"/>
      <c r="I462" s="118"/>
      <c r="J462" s="165"/>
      <c r="K462" s="119"/>
      <c r="L462" s="119"/>
      <c r="M462" s="119"/>
      <c r="N462" s="163"/>
      <c r="O462" s="163"/>
      <c r="P462" s="163"/>
      <c r="Q462" s="9" t="str">
        <f>IFERROR(VLOOKUP($F$4,不良项目!D$5:E$8,2,FALSE)*VLOOKUP(RIGHT(D462,2),不良项目!D$11:E$37,2,FALSE),"")</f>
        <v/>
      </c>
    </row>
    <row r="463" spans="2:17">
      <c r="B463" s="114"/>
      <c r="C463" s="115"/>
      <c r="D463" s="115"/>
      <c r="E463" s="118"/>
      <c r="F463" s="119"/>
      <c r="G463" s="119"/>
      <c r="H463" s="119"/>
      <c r="I463" s="118"/>
      <c r="J463" s="165"/>
      <c r="K463" s="119"/>
      <c r="L463" s="119"/>
      <c r="M463" s="119"/>
      <c r="N463" s="163"/>
      <c r="O463" s="163"/>
      <c r="P463" s="163"/>
      <c r="Q463" s="9" t="str">
        <f>IFERROR(VLOOKUP($F$4,不良项目!D$5:E$8,2,FALSE)*VLOOKUP(RIGHT(D463,2),不良项目!D$11:E$37,2,FALSE),"")</f>
        <v/>
      </c>
    </row>
    <row r="464" spans="2:17">
      <c r="B464" s="114"/>
      <c r="C464" s="115"/>
      <c r="D464" s="115"/>
      <c r="E464" s="118"/>
      <c r="F464" s="119"/>
      <c r="G464" s="119"/>
      <c r="H464" s="119"/>
      <c r="I464" s="118"/>
      <c r="J464" s="119"/>
      <c r="K464" s="119"/>
      <c r="L464" s="119"/>
      <c r="M464" s="119"/>
      <c r="N464" s="163"/>
      <c r="O464" s="163"/>
      <c r="P464" s="163"/>
      <c r="Q464" s="9" t="str">
        <f>IFERROR(VLOOKUP($F$4,不良项目!D$5:E$8,2,FALSE)*VLOOKUP(RIGHT(D464,2),不良项目!D$11:E$37,2,FALSE),"")</f>
        <v/>
      </c>
    </row>
    <row r="465" spans="2:17">
      <c r="B465" s="114"/>
      <c r="C465" s="115"/>
      <c r="D465" s="115"/>
      <c r="E465" s="118"/>
      <c r="F465" s="119"/>
      <c r="G465" s="119"/>
      <c r="H465" s="119"/>
      <c r="I465" s="118"/>
      <c r="J465" s="119"/>
      <c r="K465" s="119"/>
      <c r="L465" s="119"/>
      <c r="M465" s="119"/>
      <c r="N465" s="163"/>
      <c r="O465" s="163"/>
      <c r="P465" s="163"/>
      <c r="Q465" s="9" t="str">
        <f>IFERROR(VLOOKUP($F$4,不良项目!D$5:E$8,2,FALSE)*VLOOKUP(RIGHT(D465,2),不良项目!D$11:E$37,2,FALSE),"")</f>
        <v/>
      </c>
    </row>
    <row r="466" spans="2:17">
      <c r="B466" s="114"/>
      <c r="C466" s="115"/>
      <c r="D466" s="115"/>
      <c r="E466" s="118"/>
      <c r="F466" s="119"/>
      <c r="G466" s="119"/>
      <c r="H466" s="119"/>
      <c r="I466" s="118"/>
      <c r="J466" s="119"/>
      <c r="K466" s="119"/>
      <c r="L466" s="119"/>
      <c r="M466" s="119"/>
      <c r="N466" s="163"/>
      <c r="O466" s="163"/>
      <c r="P466" s="163"/>
      <c r="Q466" s="9" t="str">
        <f>IFERROR(VLOOKUP($F$4,不良项目!D$5:E$8,2,FALSE)*VLOOKUP(RIGHT(D466,2),不良项目!D$11:E$37,2,FALSE),"")</f>
        <v/>
      </c>
    </row>
    <row r="467" spans="2:17">
      <c r="B467" s="114"/>
      <c r="C467" s="115"/>
      <c r="D467" s="115"/>
      <c r="E467" s="118"/>
      <c r="F467" s="119"/>
      <c r="G467" s="119"/>
      <c r="H467" s="119"/>
      <c r="I467" s="118"/>
      <c r="J467" s="119"/>
      <c r="K467" s="119"/>
      <c r="L467" s="119"/>
      <c r="M467" s="119"/>
      <c r="N467" s="163"/>
      <c r="O467" s="163"/>
      <c r="P467" s="163"/>
      <c r="Q467" s="9" t="str">
        <f>IFERROR(VLOOKUP($F$4,不良项目!D$5:E$8,2,FALSE)*VLOOKUP(RIGHT(D467,2),不良项目!D$11:E$37,2,FALSE),"")</f>
        <v/>
      </c>
    </row>
    <row r="468" spans="2:17">
      <c r="B468" s="114"/>
      <c r="C468" s="115"/>
      <c r="D468" s="115"/>
      <c r="E468" s="118"/>
      <c r="F468" s="119"/>
      <c r="G468" s="119"/>
      <c r="H468" s="119"/>
      <c r="I468" s="118"/>
      <c r="J468" s="119"/>
      <c r="K468" s="119"/>
      <c r="L468" s="119"/>
      <c r="M468" s="119"/>
      <c r="N468" s="163"/>
      <c r="O468" s="163"/>
      <c r="P468" s="163"/>
      <c r="Q468" s="9" t="str">
        <f>IFERROR(VLOOKUP($F$4,不良项目!D$5:E$8,2,FALSE)*VLOOKUP(RIGHT(D468,2),不良项目!D$11:E$37,2,FALSE),"")</f>
        <v/>
      </c>
    </row>
    <row r="469" spans="2:17">
      <c r="B469" s="114"/>
      <c r="C469" s="115"/>
      <c r="D469" s="115"/>
      <c r="E469" s="118"/>
      <c r="F469" s="119"/>
      <c r="G469" s="119"/>
      <c r="H469" s="119"/>
      <c r="I469" s="118"/>
      <c r="J469" s="119"/>
      <c r="K469" s="119"/>
      <c r="L469" s="119"/>
      <c r="M469" s="119"/>
      <c r="N469" s="163"/>
      <c r="O469" s="163"/>
      <c r="P469" s="163"/>
      <c r="Q469" s="9" t="str">
        <f>IFERROR(VLOOKUP($F$4,不良项目!D$5:E$8,2,FALSE)*VLOOKUP(RIGHT(D469,2),不良项目!D$11:E$37,2,FALSE),"")</f>
        <v/>
      </c>
    </row>
    <row r="470" spans="2:17">
      <c r="B470" s="114"/>
      <c r="C470" s="115"/>
      <c r="D470" s="115"/>
      <c r="E470" s="118"/>
      <c r="F470" s="119"/>
      <c r="G470" s="119"/>
      <c r="H470" s="119"/>
      <c r="I470" s="118"/>
      <c r="J470" s="119"/>
      <c r="K470" s="119"/>
      <c r="L470" s="119"/>
      <c r="M470" s="119"/>
      <c r="N470" s="163"/>
      <c r="O470" s="163"/>
      <c r="P470" s="163"/>
      <c r="Q470" s="9" t="str">
        <f>IFERROR(VLOOKUP($F$4,不良项目!D$5:E$8,2,FALSE)*VLOOKUP(RIGHT(D470,2),不良项目!D$11:E$37,2,FALSE),"")</f>
        <v/>
      </c>
    </row>
    <row r="471" spans="2:17">
      <c r="B471" s="114"/>
      <c r="C471" s="115"/>
      <c r="D471" s="115"/>
      <c r="E471" s="118"/>
      <c r="F471" s="119"/>
      <c r="G471" s="119"/>
      <c r="H471" s="119"/>
      <c r="I471" s="118"/>
      <c r="J471" s="119"/>
      <c r="K471" s="119"/>
      <c r="L471" s="119"/>
      <c r="M471" s="119"/>
      <c r="N471" s="163"/>
      <c r="O471" s="163"/>
      <c r="P471" s="163"/>
      <c r="Q471" s="9" t="str">
        <f>IFERROR(VLOOKUP($F$4,不良项目!D$5:E$8,2,FALSE)*VLOOKUP(RIGHT(D471,2),不良项目!D$11:E$37,2,FALSE),"")</f>
        <v/>
      </c>
    </row>
    <row r="472" spans="2:17">
      <c r="B472" s="114"/>
      <c r="C472" s="115"/>
      <c r="D472" s="115"/>
      <c r="E472" s="118"/>
      <c r="F472" s="119"/>
      <c r="G472" s="119"/>
      <c r="H472" s="119"/>
      <c r="I472" s="118"/>
      <c r="J472" s="63"/>
      <c r="K472" s="165"/>
      <c r="L472" s="119"/>
      <c r="M472" s="119"/>
      <c r="N472" s="163"/>
      <c r="O472" s="163"/>
      <c r="P472" s="163"/>
      <c r="Q472" s="9" t="str">
        <f>IFERROR(VLOOKUP($F$4,不良项目!D$5:E$8,2,FALSE)*VLOOKUP(RIGHT(D472,2),不良项目!D$11:E$37,2,FALSE),"")</f>
        <v/>
      </c>
    </row>
    <row r="473" spans="2:17">
      <c r="B473" s="114"/>
      <c r="C473" s="115"/>
      <c r="D473" s="115"/>
      <c r="E473" s="118"/>
      <c r="F473" s="119"/>
      <c r="G473" s="119"/>
      <c r="H473" s="119"/>
      <c r="I473" s="118"/>
      <c r="J473" s="63"/>
      <c r="K473" s="119"/>
      <c r="L473" s="119"/>
      <c r="M473" s="119"/>
      <c r="N473" s="163"/>
      <c r="O473" s="163"/>
      <c r="P473" s="163"/>
      <c r="Q473" s="9" t="str">
        <f>IFERROR(VLOOKUP($F$4,不良项目!D$5:E$8,2,FALSE)*VLOOKUP(RIGHT(D473,2),不良项目!D$11:E$37,2,FALSE),"")</f>
        <v/>
      </c>
    </row>
    <row r="474" spans="2:17">
      <c r="B474" s="114"/>
      <c r="C474" s="115"/>
      <c r="D474" s="115"/>
      <c r="E474" s="118"/>
      <c r="F474" s="119"/>
      <c r="G474" s="119"/>
      <c r="H474" s="119"/>
      <c r="I474" s="118"/>
      <c r="J474" s="119"/>
      <c r="K474" s="119"/>
      <c r="L474" s="119"/>
      <c r="M474" s="119"/>
      <c r="N474" s="163"/>
      <c r="O474" s="163"/>
      <c r="P474" s="163"/>
      <c r="Q474" s="9" t="str">
        <f>IFERROR(VLOOKUP($F$4,不良项目!D$5:E$8,2,FALSE)*VLOOKUP(RIGHT(D474,2),不良项目!D$11:E$37,2,FALSE),"")</f>
        <v/>
      </c>
    </row>
    <row r="475" spans="2:17">
      <c r="B475" s="114"/>
      <c r="C475" s="115"/>
      <c r="D475" s="115"/>
      <c r="E475" s="118"/>
      <c r="F475" s="119"/>
      <c r="G475" s="119"/>
      <c r="H475" s="119"/>
      <c r="I475" s="118"/>
      <c r="J475" s="119"/>
      <c r="K475" s="119"/>
      <c r="L475" s="168"/>
      <c r="M475" s="119"/>
      <c r="N475" s="163"/>
      <c r="O475" s="163"/>
      <c r="P475" s="163"/>
      <c r="Q475" s="9" t="str">
        <f>IFERROR(VLOOKUP($F$4,不良项目!D$5:E$8,2,FALSE)*VLOOKUP(RIGHT(D475,2),不良项目!D$11:E$37,2,FALSE),"")</f>
        <v/>
      </c>
    </row>
    <row r="476" spans="2:17">
      <c r="B476" s="114"/>
      <c r="C476" s="115"/>
      <c r="D476" s="115"/>
      <c r="E476" s="118"/>
      <c r="F476" s="119"/>
      <c r="G476" s="119"/>
      <c r="H476" s="119"/>
      <c r="I476" s="118"/>
      <c r="J476" s="119"/>
      <c r="K476" s="119"/>
      <c r="L476" s="119"/>
      <c r="M476" s="119"/>
      <c r="N476" s="163"/>
      <c r="O476" s="163"/>
      <c r="P476" s="163"/>
      <c r="Q476" s="9" t="str">
        <f>IFERROR(VLOOKUP($F$4,不良项目!D$5:E$8,2,FALSE)*VLOOKUP(RIGHT(D476,2),不良项目!D$11:E$37,2,FALSE),"")</f>
        <v/>
      </c>
    </row>
    <row r="477" spans="2:17">
      <c r="B477" s="114"/>
      <c r="C477" s="115"/>
      <c r="D477" s="115"/>
      <c r="E477" s="118"/>
      <c r="F477" s="119"/>
      <c r="G477" s="119"/>
      <c r="H477" s="119"/>
      <c r="I477" s="118"/>
      <c r="J477" s="119"/>
      <c r="K477" s="119"/>
      <c r="L477" s="119"/>
      <c r="M477" s="119"/>
      <c r="N477" s="163"/>
      <c r="O477" s="163"/>
      <c r="P477" s="163"/>
      <c r="Q477" s="9" t="str">
        <f>IFERROR(VLOOKUP($F$4,不良项目!D$5:E$8,2,FALSE)*VLOOKUP(RIGHT(D477,2),不良项目!D$11:E$37,2,FALSE),"")</f>
        <v/>
      </c>
    </row>
    <row r="478" spans="2:17" ht="21" customHeight="1">
      <c r="B478" s="114"/>
      <c r="C478" s="115"/>
      <c r="D478" s="115"/>
      <c r="E478" s="118"/>
      <c r="F478" s="119"/>
      <c r="G478" s="185"/>
      <c r="H478" s="119"/>
      <c r="I478" s="118"/>
      <c r="J478" s="119"/>
      <c r="K478" s="119"/>
      <c r="L478" s="119"/>
      <c r="M478" s="119"/>
      <c r="N478" s="163"/>
      <c r="O478" s="163"/>
      <c r="P478" s="163"/>
      <c r="Q478" s="9" t="str">
        <f>IFERROR(VLOOKUP($F$4,不良项目!D$5:E$8,2,FALSE)*VLOOKUP(RIGHT(D478,2),不良项目!D$11:E$37,2,FALSE),"")</f>
        <v/>
      </c>
    </row>
    <row r="479" spans="2:17">
      <c r="B479" s="114"/>
      <c r="C479" s="115"/>
      <c r="D479" s="115"/>
      <c r="E479" s="118"/>
      <c r="F479" s="119"/>
      <c r="G479" s="119"/>
      <c r="H479" s="119"/>
      <c r="I479" s="118"/>
      <c r="J479" s="119"/>
      <c r="K479" s="119"/>
      <c r="L479" s="119"/>
      <c r="M479" s="119"/>
      <c r="N479" s="163"/>
      <c r="O479" s="163"/>
      <c r="P479" s="163"/>
      <c r="Q479" s="9" t="str">
        <f>IFERROR(VLOOKUP($F$4,不良项目!D$5:E$8,2,FALSE)*VLOOKUP(RIGHT(D479,2),不良项目!D$11:E$37,2,FALSE),"")</f>
        <v/>
      </c>
    </row>
    <row r="480" spans="2:17">
      <c r="B480" s="114"/>
      <c r="C480" s="115"/>
      <c r="D480" s="115"/>
      <c r="E480" s="118"/>
      <c r="F480" s="119"/>
      <c r="G480" s="119"/>
      <c r="H480" s="119"/>
      <c r="I480" s="118"/>
      <c r="J480" s="119"/>
      <c r="K480" s="119"/>
      <c r="L480" s="119"/>
      <c r="M480" s="119"/>
      <c r="N480" s="163"/>
      <c r="O480" s="163"/>
      <c r="P480" s="163"/>
      <c r="Q480" s="9" t="str">
        <f>IFERROR(VLOOKUP($F$4,不良项目!D$5:E$8,2,FALSE)*VLOOKUP(RIGHT(D480,2),不良项目!D$11:E$37,2,FALSE),"")</f>
        <v/>
      </c>
    </row>
    <row r="481" spans="2:17">
      <c r="B481" s="114"/>
      <c r="C481" s="115"/>
      <c r="D481" s="115"/>
      <c r="E481" s="118"/>
      <c r="F481" s="119"/>
      <c r="G481" s="119"/>
      <c r="H481" s="119"/>
      <c r="I481" s="118"/>
      <c r="J481" s="119"/>
      <c r="K481" s="119"/>
      <c r="L481" s="119"/>
      <c r="M481" s="119"/>
      <c r="N481" s="163"/>
      <c r="O481" s="163"/>
      <c r="P481" s="163"/>
      <c r="Q481" s="9" t="str">
        <f>IFERROR(VLOOKUP($F$4,不良项目!D$5:E$8,2,FALSE)*VLOOKUP(RIGHT(D481,2),不良项目!D$11:E$37,2,FALSE),"")</f>
        <v/>
      </c>
    </row>
    <row r="482" spans="2:17">
      <c r="B482" s="114"/>
      <c r="C482" s="115"/>
      <c r="D482" s="115"/>
      <c r="E482" s="118"/>
      <c r="F482" s="119"/>
      <c r="G482" s="119"/>
      <c r="H482" s="119"/>
      <c r="I482" s="118"/>
      <c r="J482" s="119"/>
      <c r="K482" s="119"/>
      <c r="L482" s="119"/>
      <c r="M482" s="119"/>
      <c r="N482" s="163"/>
      <c r="O482" s="163"/>
      <c r="P482" s="163"/>
      <c r="Q482" s="9" t="str">
        <f>IFERROR(VLOOKUP($F$4,不良项目!D$5:E$8,2,FALSE)*VLOOKUP(RIGHT(D482,2),不良项目!D$11:E$37,2,FALSE),"")</f>
        <v/>
      </c>
    </row>
    <row r="483" spans="2:17">
      <c r="B483" s="114"/>
      <c r="C483" s="115"/>
      <c r="D483" s="115"/>
      <c r="E483" s="118"/>
      <c r="F483" s="119"/>
      <c r="G483" s="119"/>
      <c r="H483" s="119"/>
      <c r="I483" s="118"/>
      <c r="J483" s="119"/>
      <c r="K483" s="119"/>
      <c r="L483" s="119"/>
      <c r="M483" s="119"/>
      <c r="N483" s="163"/>
      <c r="O483" s="163"/>
      <c r="P483" s="163"/>
      <c r="Q483" s="9" t="str">
        <f>IFERROR(VLOOKUP($F$4,不良项目!D$5:E$8,2,FALSE)*VLOOKUP(RIGHT(D483,2),不良项目!D$11:E$37,2,FALSE),"")</f>
        <v/>
      </c>
    </row>
    <row r="484" spans="2:17">
      <c r="B484" s="114"/>
      <c r="C484" s="115"/>
      <c r="D484" s="115"/>
      <c r="E484" s="118"/>
      <c r="F484" s="119"/>
      <c r="G484" s="119"/>
      <c r="H484" s="119"/>
      <c r="I484" s="118"/>
      <c r="J484" s="119"/>
      <c r="K484" s="119"/>
      <c r="L484" s="119"/>
      <c r="M484" s="119"/>
      <c r="N484" s="163"/>
      <c r="O484" s="163"/>
      <c r="P484" s="163"/>
      <c r="Q484" s="9" t="str">
        <f>IFERROR(VLOOKUP($F$4,不良项目!D$5:E$8,2,FALSE)*VLOOKUP(RIGHT(D484,2),不良项目!D$11:E$37,2,FALSE),"")</f>
        <v/>
      </c>
    </row>
    <row r="485" spans="2:17">
      <c r="B485" s="114"/>
      <c r="C485" s="115"/>
      <c r="D485" s="115"/>
      <c r="E485" s="118"/>
      <c r="F485" s="119"/>
      <c r="G485" s="119"/>
      <c r="H485" s="119"/>
      <c r="I485" s="118"/>
      <c r="J485" s="119"/>
      <c r="K485" s="119"/>
      <c r="L485" s="119"/>
      <c r="M485" s="119"/>
      <c r="N485" s="163"/>
      <c r="O485" s="163"/>
      <c r="P485" s="163"/>
      <c r="Q485" s="9" t="str">
        <f>IFERROR(VLOOKUP($F$4,不良项目!D$5:E$8,2,FALSE)*VLOOKUP(RIGHT(D485,2),不良项目!D$11:E$37,2,FALSE),"")</f>
        <v/>
      </c>
    </row>
    <row r="486" spans="2:17">
      <c r="B486" s="114"/>
      <c r="C486" s="115"/>
      <c r="D486" s="115"/>
      <c r="E486" s="118"/>
      <c r="F486" s="119"/>
      <c r="G486" s="119"/>
      <c r="H486" s="119"/>
      <c r="I486" s="118"/>
      <c r="J486" s="119"/>
      <c r="K486" s="119"/>
      <c r="L486" s="119"/>
      <c r="M486" s="119"/>
      <c r="N486" s="163"/>
      <c r="O486" s="163"/>
      <c r="P486" s="163"/>
      <c r="Q486" s="9" t="str">
        <f>IFERROR(VLOOKUP($F$4,不良项目!D$5:E$8,2,FALSE)*VLOOKUP(RIGHT(D486,2),不良项目!D$11:E$37,2,FALSE),"")</f>
        <v/>
      </c>
    </row>
    <row r="487" spans="2:17">
      <c r="B487" s="114"/>
      <c r="C487" s="115"/>
      <c r="D487" s="115"/>
      <c r="E487" s="116"/>
      <c r="F487" s="117"/>
      <c r="G487" s="117"/>
      <c r="H487" s="117"/>
      <c r="I487" s="161"/>
      <c r="J487" s="162"/>
      <c r="K487" s="162"/>
      <c r="L487" s="162"/>
      <c r="M487" s="162"/>
      <c r="N487" s="163"/>
      <c r="O487" s="163"/>
      <c r="P487" s="163"/>
      <c r="Q487" s="9" t="str">
        <f>IFERROR(VLOOKUP($F$4,不良项目!D$5:E$8,2,FALSE)*VLOOKUP(RIGHT(D487,2),不良项目!D$11:E$37,2,FALSE),"")</f>
        <v/>
      </c>
    </row>
    <row r="488" spans="2:17">
      <c r="B488" s="114"/>
      <c r="C488" s="115"/>
      <c r="D488" s="115"/>
      <c r="E488" s="116"/>
      <c r="F488" s="117"/>
      <c r="G488" s="117"/>
      <c r="H488" s="117"/>
      <c r="I488" s="161"/>
      <c r="J488" s="162"/>
      <c r="K488" s="162"/>
      <c r="L488" s="162"/>
      <c r="M488" s="162"/>
      <c r="N488" s="163"/>
      <c r="O488" s="163"/>
      <c r="P488" s="163"/>
      <c r="Q488" s="9" t="str">
        <f>IFERROR(VLOOKUP($F$4,不良项目!D$5:E$8,2,FALSE)*VLOOKUP(RIGHT(D488,2),不良项目!D$11:E$37,2,FALSE),"")</f>
        <v/>
      </c>
    </row>
    <row r="489" spans="2:17">
      <c r="B489" s="114"/>
      <c r="C489" s="180"/>
      <c r="D489" s="181"/>
      <c r="E489" s="118"/>
      <c r="F489" s="119"/>
      <c r="G489" s="119"/>
      <c r="H489" s="119"/>
      <c r="I489" s="161"/>
      <c r="J489" s="162"/>
      <c r="K489" s="162"/>
      <c r="L489" s="162"/>
      <c r="M489" s="162"/>
      <c r="N489" s="163"/>
      <c r="O489" s="163"/>
      <c r="P489" s="163"/>
      <c r="Q489" s="9" t="str">
        <f>IFERROR(VLOOKUP($F$4,不良项目!D$5:E$8,2,FALSE)*VLOOKUP(RIGHT(D489,2),不良项目!D$11:E$37,2,FALSE),"")</f>
        <v/>
      </c>
    </row>
    <row r="490" spans="2:17">
      <c r="B490" s="114"/>
      <c r="C490" s="115"/>
      <c r="D490" s="115"/>
      <c r="E490" s="118"/>
      <c r="F490" s="119"/>
      <c r="G490" s="119"/>
      <c r="H490" s="119"/>
      <c r="I490" s="118"/>
      <c r="J490" s="119"/>
      <c r="K490" s="119"/>
      <c r="L490" s="119"/>
      <c r="M490" s="119"/>
      <c r="N490" s="163"/>
      <c r="O490" s="163"/>
      <c r="P490" s="163"/>
      <c r="Q490" s="9" t="str">
        <f>IFERROR(VLOOKUP($F$4,不良项目!D$5:E$8,2,FALSE)*VLOOKUP(RIGHT(D490,2),不良项目!D$11:E$37,2,FALSE),"")</f>
        <v/>
      </c>
    </row>
    <row r="491" spans="2:17">
      <c r="B491" s="114"/>
      <c r="C491" s="115"/>
      <c r="D491" s="115"/>
      <c r="E491" s="118"/>
      <c r="F491" s="119"/>
      <c r="G491" s="119"/>
      <c r="H491" s="119"/>
      <c r="I491" s="118"/>
      <c r="J491" s="119"/>
      <c r="K491" s="119"/>
      <c r="L491" s="119"/>
      <c r="M491" s="119"/>
      <c r="N491" s="163"/>
      <c r="O491" s="163"/>
      <c r="P491" s="163"/>
      <c r="Q491" s="9" t="str">
        <f>IFERROR(VLOOKUP($F$4,不良项目!D$5:E$8,2,FALSE)*VLOOKUP(RIGHT(D491,2),不良项目!D$11:E$37,2,FALSE),"")</f>
        <v/>
      </c>
    </row>
    <row r="492" spans="2:17">
      <c r="B492" s="114"/>
      <c r="C492" s="115"/>
      <c r="D492" s="115"/>
      <c r="E492" s="118"/>
      <c r="F492" s="119"/>
      <c r="G492" s="119"/>
      <c r="H492" s="119"/>
      <c r="I492" s="118"/>
      <c r="J492" s="119"/>
      <c r="K492" s="119"/>
      <c r="L492" s="119"/>
      <c r="M492" s="119"/>
      <c r="N492" s="163"/>
      <c r="O492" s="163"/>
      <c r="P492" s="163"/>
      <c r="Q492" s="9" t="str">
        <f>IFERROR(VLOOKUP($F$4,不良项目!D$5:E$8,2,FALSE)*VLOOKUP(RIGHT(D492,2),不良项目!D$11:E$37,2,FALSE),"")</f>
        <v/>
      </c>
    </row>
    <row r="493" spans="2:17">
      <c r="B493" s="114"/>
      <c r="C493" s="115"/>
      <c r="D493" s="115"/>
      <c r="E493" s="118"/>
      <c r="F493" s="119"/>
      <c r="G493" s="119"/>
      <c r="H493" s="119"/>
      <c r="I493" s="118"/>
      <c r="J493" s="119"/>
      <c r="K493" s="119"/>
      <c r="L493" s="119"/>
      <c r="M493" s="119"/>
      <c r="N493" s="163"/>
      <c r="O493" s="163"/>
      <c r="P493" s="163"/>
      <c r="Q493" s="9" t="str">
        <f>IFERROR(VLOOKUP($F$4,不良项目!D$5:E$8,2,FALSE)*VLOOKUP(RIGHT(D493,2),不良项目!D$11:E$37,2,FALSE),"")</f>
        <v/>
      </c>
    </row>
    <row r="494" spans="2:17">
      <c r="B494" s="114"/>
      <c r="C494" s="115"/>
      <c r="D494" s="115"/>
      <c r="E494" s="118"/>
      <c r="F494" s="119"/>
      <c r="G494" s="119"/>
      <c r="H494" s="119"/>
      <c r="I494" s="118"/>
      <c r="J494" s="119"/>
      <c r="K494" s="119"/>
      <c r="L494" s="119"/>
      <c r="M494" s="119"/>
      <c r="N494" s="163"/>
      <c r="O494" s="163"/>
      <c r="P494" s="163"/>
      <c r="Q494" s="9" t="str">
        <f>IFERROR(VLOOKUP($F$4,不良项目!D$5:E$8,2,FALSE)*VLOOKUP(RIGHT(D494,2),不良项目!D$11:E$37,2,FALSE),"")</f>
        <v/>
      </c>
    </row>
    <row r="495" spans="2:17">
      <c r="B495" s="114"/>
      <c r="C495" s="115"/>
      <c r="D495" s="115"/>
      <c r="E495" s="118"/>
      <c r="F495" s="119"/>
      <c r="G495" s="119"/>
      <c r="H495" s="119"/>
      <c r="I495" s="118"/>
      <c r="J495" s="119"/>
      <c r="K495" s="119"/>
      <c r="L495" s="119"/>
      <c r="M495" s="119"/>
      <c r="N495" s="163"/>
      <c r="O495" s="163"/>
      <c r="P495" s="163"/>
      <c r="Q495" s="9" t="str">
        <f>IFERROR(VLOOKUP($F$4,不良项目!D$5:E$8,2,FALSE)*VLOOKUP(RIGHT(D495,2),不良项目!D$11:E$37,2,FALSE),"")</f>
        <v/>
      </c>
    </row>
    <row r="496" spans="2:17">
      <c r="B496" s="114"/>
      <c r="C496" s="115"/>
      <c r="D496" s="115"/>
      <c r="E496" s="118"/>
      <c r="F496" s="119"/>
      <c r="G496" s="119"/>
      <c r="H496" s="119"/>
      <c r="I496" s="118"/>
      <c r="J496" s="119"/>
      <c r="K496" s="119"/>
      <c r="L496" s="119"/>
      <c r="M496" s="119"/>
      <c r="N496" s="163"/>
      <c r="O496" s="163"/>
      <c r="P496" s="163"/>
      <c r="Q496" s="9" t="str">
        <f>IFERROR(VLOOKUP($F$4,不良项目!D$5:E$8,2,FALSE)*VLOOKUP(RIGHT(D496,2),不良项目!D$11:E$37,2,FALSE),"")</f>
        <v/>
      </c>
    </row>
    <row r="497" spans="2:17">
      <c r="B497" s="114"/>
      <c r="C497" s="115"/>
      <c r="D497" s="115"/>
      <c r="E497" s="118"/>
      <c r="F497" s="119"/>
      <c r="G497" s="119"/>
      <c r="H497" s="119"/>
      <c r="I497" s="118"/>
      <c r="J497" s="119"/>
      <c r="K497" s="119"/>
      <c r="L497" s="119"/>
      <c r="M497" s="119"/>
      <c r="N497" s="163"/>
      <c r="O497" s="163"/>
      <c r="P497" s="163"/>
      <c r="Q497" s="9" t="str">
        <f>IFERROR(VLOOKUP($F$4,不良项目!D$5:E$8,2,FALSE)*VLOOKUP(RIGHT(D497,2),不良项目!D$11:E$37,2,FALSE),"")</f>
        <v/>
      </c>
    </row>
    <row r="498" spans="2:17">
      <c r="B498" s="114"/>
      <c r="C498" s="115"/>
      <c r="D498" s="115"/>
      <c r="E498" s="118"/>
      <c r="F498" s="119"/>
      <c r="G498" s="119"/>
      <c r="H498" s="119"/>
      <c r="I498" s="118"/>
      <c r="J498" s="119"/>
      <c r="K498" s="119"/>
      <c r="L498" s="119"/>
      <c r="M498" s="119"/>
      <c r="N498" s="163"/>
      <c r="O498" s="163"/>
      <c r="P498" s="163"/>
      <c r="Q498" s="9" t="str">
        <f>IFERROR(VLOOKUP($F$4,不良项目!D$5:E$8,2,FALSE)*VLOOKUP(RIGHT(D498,2),不良项目!D$11:E$37,2,FALSE),"")</f>
        <v/>
      </c>
    </row>
    <row r="499" spans="2:17">
      <c r="B499" s="114"/>
      <c r="C499" s="115"/>
      <c r="D499" s="115"/>
      <c r="E499" s="118"/>
      <c r="F499" s="119"/>
      <c r="G499" s="119"/>
      <c r="H499" s="119"/>
      <c r="I499" s="118"/>
      <c r="J499" s="119"/>
      <c r="K499" s="119"/>
      <c r="L499" s="119"/>
      <c r="M499" s="119"/>
      <c r="N499" s="163"/>
      <c r="O499" s="163"/>
      <c r="P499" s="163"/>
      <c r="Q499" s="9" t="str">
        <f>IFERROR(VLOOKUP($F$4,不良项目!D$5:E$8,2,FALSE)*VLOOKUP(RIGHT(D499,2),不良项目!D$11:E$37,2,FALSE),"")</f>
        <v/>
      </c>
    </row>
    <row r="500" spans="2:17">
      <c r="B500" s="114"/>
      <c r="C500" s="115"/>
      <c r="D500" s="115"/>
      <c r="E500" s="118"/>
      <c r="F500" s="119"/>
      <c r="G500" s="119"/>
      <c r="H500" s="119"/>
      <c r="I500" s="118"/>
      <c r="J500" s="119"/>
      <c r="K500" s="119"/>
      <c r="L500" s="119"/>
      <c r="M500" s="119"/>
      <c r="N500" s="163"/>
      <c r="O500" s="163"/>
      <c r="P500" s="163"/>
      <c r="Q500" s="9" t="str">
        <f>IFERROR(VLOOKUP($F$4,不良项目!D$5:E$8,2,FALSE)*VLOOKUP(RIGHT(D500,2),不良项目!D$11:E$37,2,FALSE),"")</f>
        <v/>
      </c>
    </row>
    <row r="501" spans="2:17">
      <c r="B501" s="114"/>
      <c r="C501" s="115"/>
      <c r="D501" s="115"/>
      <c r="E501" s="118"/>
      <c r="F501" s="119"/>
      <c r="G501" s="119"/>
      <c r="H501" s="119"/>
      <c r="I501" s="118"/>
      <c r="J501" s="119"/>
      <c r="K501" s="119"/>
      <c r="L501" s="119"/>
      <c r="M501" s="119"/>
      <c r="N501" s="163"/>
      <c r="O501" s="163"/>
      <c r="P501" s="163"/>
      <c r="Q501" s="9" t="str">
        <f>IFERROR(VLOOKUP($F$4,不良项目!D$5:E$8,2,FALSE)*VLOOKUP(RIGHT(D501,2),不良项目!D$11:E$37,2,FALSE),"")</f>
        <v/>
      </c>
    </row>
    <row r="502" spans="2:17">
      <c r="B502" s="114"/>
      <c r="C502" s="115"/>
      <c r="D502" s="115"/>
      <c r="E502" s="118"/>
      <c r="F502" s="119"/>
      <c r="G502" s="119"/>
      <c r="H502" s="119"/>
      <c r="I502" s="118"/>
      <c r="J502" s="119"/>
      <c r="K502" s="119"/>
      <c r="L502" s="119"/>
      <c r="M502" s="119"/>
      <c r="N502" s="163"/>
      <c r="O502" s="163"/>
      <c r="P502" s="163"/>
    </row>
    <row r="503" spans="2:17">
      <c r="B503" s="114"/>
      <c r="C503" s="115"/>
      <c r="D503" s="115"/>
      <c r="E503" s="118"/>
      <c r="F503" s="119"/>
      <c r="G503" s="119"/>
      <c r="H503" s="119"/>
      <c r="I503" s="118"/>
      <c r="J503" s="119"/>
      <c r="K503" s="119"/>
      <c r="L503" s="119"/>
      <c r="M503" s="119"/>
      <c r="N503" s="163"/>
      <c r="O503" s="163"/>
      <c r="P503" s="163"/>
    </row>
    <row r="504" spans="2:17">
      <c r="B504" s="114"/>
      <c r="C504" s="115"/>
      <c r="D504" s="115"/>
      <c r="E504" s="118"/>
      <c r="F504" s="119"/>
      <c r="G504" s="119"/>
      <c r="H504" s="119"/>
      <c r="I504" s="118"/>
      <c r="J504" s="119"/>
      <c r="K504" s="119"/>
      <c r="L504" s="119"/>
      <c r="M504" s="119"/>
      <c r="N504" s="163"/>
      <c r="O504" s="163"/>
      <c r="P504" s="163"/>
    </row>
    <row r="505" spans="2:17">
      <c r="B505" s="114"/>
      <c r="C505" s="115"/>
      <c r="D505" s="115"/>
      <c r="E505" s="118"/>
      <c r="F505" s="119"/>
      <c r="G505" s="119"/>
      <c r="H505" s="119"/>
      <c r="I505" s="118"/>
      <c r="J505" s="119"/>
      <c r="K505" s="119"/>
      <c r="L505" s="119"/>
      <c r="M505" s="119"/>
      <c r="N505" s="163"/>
      <c r="O505" s="163"/>
      <c r="P505" s="163"/>
    </row>
    <row r="506" spans="2:17">
      <c r="B506" s="114"/>
      <c r="C506" s="115"/>
      <c r="D506" s="115"/>
      <c r="E506" s="118"/>
      <c r="F506" s="119"/>
      <c r="G506" s="119"/>
      <c r="H506" s="119"/>
      <c r="I506" s="118"/>
      <c r="J506" s="119"/>
      <c r="K506" s="119"/>
      <c r="L506" s="119"/>
      <c r="M506" s="119"/>
      <c r="N506" s="163"/>
      <c r="O506" s="163"/>
      <c r="P506" s="163"/>
      <c r="Q506" s="9" t="str">
        <f>IFERROR(VLOOKUP($F$4,不良项目!D$5:E$8,2,FALSE)*VLOOKUP(RIGHT(D506,2),不良项目!D$11:E$37,2,FALSE),"")</f>
        <v/>
      </c>
    </row>
    <row r="507" spans="2:17">
      <c r="B507" s="114"/>
      <c r="C507" s="115"/>
      <c r="D507" s="115"/>
      <c r="E507" s="118"/>
      <c r="F507" s="119"/>
      <c r="G507" s="119"/>
      <c r="H507" s="119"/>
      <c r="I507" s="118"/>
      <c r="J507" s="119"/>
      <c r="K507" s="119"/>
      <c r="L507" s="119"/>
      <c r="M507" s="119"/>
      <c r="N507" s="163"/>
      <c r="O507" s="163"/>
      <c r="P507" s="163"/>
      <c r="Q507" s="9" t="str">
        <f>IFERROR(VLOOKUP($F$4,不良项目!D$5:E$8,2,FALSE)*VLOOKUP(RIGHT(D507,2),不良项目!D$11:E$37,2,FALSE),"")</f>
        <v/>
      </c>
    </row>
    <row r="508" spans="2:17">
      <c r="B508" s="114"/>
      <c r="C508" s="115"/>
      <c r="D508" s="115"/>
      <c r="E508" s="118"/>
      <c r="F508" s="119"/>
      <c r="G508" s="119"/>
      <c r="H508" s="119"/>
      <c r="I508" s="118"/>
      <c r="J508" s="119"/>
      <c r="K508" s="119"/>
      <c r="L508" s="119"/>
      <c r="M508" s="119"/>
      <c r="N508" s="163"/>
      <c r="O508" s="163"/>
      <c r="P508" s="163"/>
      <c r="Q508" s="9" t="str">
        <f>IFERROR(VLOOKUP($F$4,不良项目!D$5:E$8,2,FALSE)*VLOOKUP(RIGHT(D508,2),不良项目!D$11:E$37,2,FALSE),"")</f>
        <v/>
      </c>
    </row>
    <row r="509" spans="2:17">
      <c r="B509" s="114"/>
      <c r="C509" s="115"/>
      <c r="D509" s="115"/>
      <c r="E509" s="118"/>
      <c r="F509" s="119"/>
      <c r="G509" s="119"/>
      <c r="H509" s="119"/>
      <c r="I509" s="118"/>
      <c r="J509" s="119"/>
      <c r="K509" s="119"/>
      <c r="L509" s="119"/>
      <c r="M509" s="119"/>
      <c r="N509" s="163"/>
      <c r="O509" s="163"/>
      <c r="P509" s="163"/>
      <c r="Q509" s="9" t="str">
        <f>IFERROR(VLOOKUP($F$4,不良项目!D$5:E$8,2,FALSE)*VLOOKUP(RIGHT(D509,2),不良项目!D$11:E$37,2,FALSE),"")</f>
        <v/>
      </c>
    </row>
    <row r="510" spans="2:17">
      <c r="B510" s="114"/>
      <c r="C510" s="115"/>
      <c r="D510" s="115"/>
      <c r="E510" s="118"/>
      <c r="F510" s="119"/>
      <c r="G510" s="119"/>
      <c r="H510" s="119"/>
      <c r="I510" s="118"/>
      <c r="J510" s="119"/>
      <c r="K510" s="119"/>
      <c r="L510" s="119"/>
      <c r="M510" s="119"/>
      <c r="N510" s="163"/>
      <c r="O510" s="163"/>
      <c r="P510" s="163"/>
      <c r="Q510" s="9" t="str">
        <f>IFERROR(VLOOKUP($F$4,不良项目!D$5:E$8,2,FALSE)*VLOOKUP(RIGHT(D510,2),不良项目!D$11:E$37,2,FALSE),"")</f>
        <v/>
      </c>
    </row>
    <row r="511" spans="2:17">
      <c r="B511" s="114"/>
      <c r="C511" s="115"/>
      <c r="D511" s="115"/>
      <c r="E511" s="118"/>
      <c r="F511" s="119"/>
      <c r="G511" s="119"/>
      <c r="H511" s="119"/>
      <c r="I511" s="118"/>
      <c r="J511" s="119"/>
      <c r="K511" s="119"/>
      <c r="L511" s="119"/>
      <c r="M511" s="119"/>
      <c r="N511" s="163"/>
      <c r="O511" s="163"/>
      <c r="P511" s="163"/>
      <c r="Q511" s="9" t="str">
        <f>IFERROR(VLOOKUP($F$4,不良项目!D$5:E$8,2,FALSE)*VLOOKUP(RIGHT(D511,2),不良项目!D$11:E$37,2,FALSE),"")</f>
        <v/>
      </c>
    </row>
    <row r="512" spans="2:17">
      <c r="B512" s="114"/>
      <c r="C512" s="115"/>
      <c r="D512" s="115"/>
      <c r="E512" s="118"/>
      <c r="F512" s="119"/>
      <c r="G512" s="119"/>
      <c r="H512" s="119"/>
      <c r="I512" s="118"/>
      <c r="J512" s="119"/>
      <c r="K512" s="119"/>
      <c r="L512" s="119"/>
      <c r="M512" s="119"/>
      <c r="N512" s="163"/>
      <c r="O512" s="163"/>
      <c r="P512" s="163"/>
      <c r="Q512" s="9" t="str">
        <f>IFERROR(VLOOKUP($F$4,不良项目!D$5:E$8,2,FALSE)*VLOOKUP(RIGHT(D512,2),不良项目!D$11:E$37,2,FALSE),"")</f>
        <v/>
      </c>
    </row>
    <row r="513" spans="2:17">
      <c r="B513" s="114"/>
      <c r="C513" s="115"/>
      <c r="D513" s="115"/>
      <c r="E513" s="118"/>
      <c r="F513" s="119"/>
      <c r="G513" s="119"/>
      <c r="H513" s="119"/>
      <c r="I513" s="118"/>
      <c r="J513" s="119"/>
      <c r="K513" s="119"/>
      <c r="L513" s="119"/>
      <c r="M513" s="119"/>
      <c r="N513" s="163"/>
      <c r="O513" s="163"/>
      <c r="P513" s="163"/>
      <c r="Q513" s="9" t="str">
        <f>IFERROR(VLOOKUP($F$4,不良项目!D$5:E$8,2,FALSE)*VLOOKUP(RIGHT(D513,2),不良项目!D$11:E$37,2,FALSE),"")</f>
        <v/>
      </c>
    </row>
    <row r="514" spans="2:17">
      <c r="B514" s="114"/>
      <c r="C514" s="115"/>
      <c r="D514" s="115"/>
      <c r="E514" s="118"/>
      <c r="F514" s="119"/>
      <c r="G514" s="119"/>
      <c r="H514" s="119"/>
      <c r="I514" s="118"/>
      <c r="J514" s="119"/>
      <c r="K514" s="119"/>
      <c r="L514" s="119"/>
      <c r="M514" s="119"/>
      <c r="N514" s="163"/>
      <c r="O514" s="163"/>
      <c r="P514" s="163"/>
      <c r="Q514" s="9" t="str">
        <f>IFERROR(VLOOKUP($F$4,不良项目!D$5:E$8,2,FALSE)*VLOOKUP(RIGHT(D514,2),不良项目!D$11:E$37,2,FALSE),"")</f>
        <v/>
      </c>
    </row>
    <row r="515" spans="2:17">
      <c r="B515" s="114"/>
      <c r="C515" s="176"/>
      <c r="D515" s="176"/>
      <c r="E515" s="118"/>
      <c r="F515" s="119"/>
      <c r="G515" s="119"/>
      <c r="H515" s="119"/>
      <c r="I515" s="177"/>
      <c r="J515" s="119"/>
      <c r="K515" s="119"/>
      <c r="L515" s="119"/>
      <c r="M515" s="178"/>
      <c r="N515" s="163"/>
      <c r="O515" s="196"/>
      <c r="P515" s="196"/>
      <c r="Q515" s="9" t="str">
        <f>IFERROR(VLOOKUP($F$4,不良项目!D$5:E$8,2,FALSE)*VLOOKUP(RIGHT(D515,2),不良项目!D$11:E$37,2,FALSE),"")</f>
        <v/>
      </c>
    </row>
    <row r="516" spans="2:17">
      <c r="B516" s="179"/>
      <c r="C516" s="179"/>
      <c r="D516" s="179"/>
      <c r="E516" s="179"/>
      <c r="F516" s="179"/>
      <c r="G516" s="179"/>
      <c r="H516" s="179"/>
      <c r="I516" s="186"/>
      <c r="J516" s="179"/>
      <c r="K516" s="179"/>
      <c r="L516" s="179"/>
      <c r="M516" s="179"/>
      <c r="N516" s="187"/>
    </row>
    <row r="518" spans="2:17">
      <c r="B518" s="236"/>
      <c r="C518" s="238"/>
      <c r="D518" s="238"/>
      <c r="E518" s="251"/>
      <c r="F518" s="252"/>
      <c r="G518" s="252"/>
      <c r="H518" s="253"/>
      <c r="I518" s="251"/>
      <c r="J518" s="252"/>
      <c r="K518" s="252"/>
      <c r="L518" s="252"/>
      <c r="M518" s="257"/>
      <c r="N518" s="243"/>
      <c r="O518" s="243"/>
      <c r="P518" s="243"/>
    </row>
    <row r="519" spans="2:17">
      <c r="B519" s="237"/>
      <c r="C519" s="239"/>
      <c r="D519" s="239"/>
      <c r="E519" s="254"/>
      <c r="F519" s="255"/>
      <c r="G519" s="255"/>
      <c r="H519" s="256"/>
      <c r="I519" s="254"/>
      <c r="J519" s="255"/>
      <c r="K519" s="255"/>
      <c r="L519" s="255"/>
      <c r="M519" s="258"/>
      <c r="N519" s="245"/>
      <c r="O519" s="245"/>
      <c r="P519" s="245"/>
    </row>
    <row r="520" spans="2:17">
      <c r="B520" s="114"/>
      <c r="C520" s="115"/>
      <c r="D520" s="115"/>
      <c r="E520" s="259"/>
      <c r="F520" s="250"/>
      <c r="G520" s="250"/>
      <c r="H520" s="250"/>
      <c r="I520" s="259"/>
      <c r="J520" s="260"/>
      <c r="K520" s="260"/>
      <c r="L520" s="260"/>
      <c r="M520" s="260"/>
      <c r="N520" s="163"/>
      <c r="O520" s="163"/>
      <c r="P520" s="163"/>
      <c r="Q520" s="9" t="str">
        <f>IFERROR(VLOOKUP($F$4,不良项目!D$5:E$8,2,FALSE)*VLOOKUP(RIGHT(D520,2),不良项目!D$11:E$37,2,FALSE),"")</f>
        <v/>
      </c>
    </row>
    <row r="521" spans="2:17">
      <c r="B521" s="114"/>
      <c r="C521" s="115"/>
      <c r="D521" s="115"/>
      <c r="E521" s="249"/>
      <c r="F521" s="250"/>
      <c r="G521" s="250"/>
      <c r="H521" s="250"/>
      <c r="I521" s="259"/>
      <c r="J521" s="260"/>
      <c r="K521" s="260"/>
      <c r="L521" s="260"/>
      <c r="M521" s="260"/>
      <c r="N521" s="163"/>
      <c r="O521" s="163"/>
      <c r="P521" s="163"/>
      <c r="Q521" s="9" t="str">
        <f>IFERROR(VLOOKUP($F$4,不良项目!D$5:E$8,2,FALSE)*VLOOKUP(RIGHT(D521,2),不良项目!D$11:E$37,2,FALSE),"")</f>
        <v/>
      </c>
    </row>
    <row r="522" spans="2:17">
      <c r="B522" s="114"/>
      <c r="C522" s="115"/>
      <c r="D522" s="115"/>
      <c r="E522" s="249"/>
      <c r="F522" s="250"/>
      <c r="G522" s="250"/>
      <c r="H522" s="250"/>
      <c r="I522" s="259"/>
      <c r="J522" s="260"/>
      <c r="K522" s="260"/>
      <c r="L522" s="260"/>
      <c r="M522" s="260"/>
      <c r="N522" s="163"/>
      <c r="O522" s="163"/>
      <c r="P522" s="163"/>
      <c r="Q522" s="9" t="str">
        <f>IFERROR(VLOOKUP($F$4,不良项目!D$5:E$8,2,FALSE)*VLOOKUP(RIGHT(D522,2),不良项目!D$11:E$37,2,FALSE),"")</f>
        <v/>
      </c>
    </row>
    <row r="523" spans="2:17">
      <c r="B523" s="114"/>
      <c r="C523" s="180"/>
      <c r="D523" s="181"/>
      <c r="E523" s="118"/>
      <c r="F523" s="119"/>
      <c r="G523" s="119"/>
      <c r="H523" s="119"/>
      <c r="I523" s="259"/>
      <c r="J523" s="260"/>
      <c r="K523" s="260"/>
      <c r="L523" s="260"/>
      <c r="M523" s="260"/>
      <c r="N523" s="163"/>
      <c r="O523" s="163"/>
      <c r="P523" s="163"/>
      <c r="Q523" s="9" t="str">
        <f>IFERROR(VLOOKUP($F$4,不良项目!D$5:E$8,2,FALSE)*VLOOKUP(RIGHT(D523,2),不良项目!D$11:E$37,2,FALSE),"")</f>
        <v/>
      </c>
    </row>
    <row r="524" spans="2:17">
      <c r="B524" s="114"/>
      <c r="C524" s="115"/>
      <c r="D524" s="115"/>
      <c r="E524" s="118"/>
      <c r="F524" s="119"/>
      <c r="G524" s="119"/>
      <c r="H524" s="119"/>
      <c r="I524" s="118"/>
      <c r="J524" s="119"/>
      <c r="K524" s="119"/>
      <c r="L524" s="119"/>
      <c r="M524" s="119"/>
      <c r="N524" s="163"/>
      <c r="O524" s="163"/>
      <c r="P524" s="163"/>
      <c r="Q524" s="9" t="str">
        <f>IFERROR(VLOOKUP($F$4,不良项目!D$5:E$8,2,FALSE)*VLOOKUP(RIGHT(D524,2),不良项目!D$11:E$37,2,FALSE),"")</f>
        <v/>
      </c>
    </row>
    <row r="525" spans="2:17">
      <c r="B525" s="114"/>
      <c r="C525" s="115"/>
      <c r="D525" s="115"/>
      <c r="E525" s="118"/>
      <c r="F525" s="119"/>
      <c r="G525" s="119"/>
      <c r="H525" s="119"/>
      <c r="I525" s="118"/>
      <c r="J525" s="119"/>
      <c r="K525" s="119"/>
      <c r="L525" s="119"/>
      <c r="M525" s="119"/>
      <c r="N525" s="163"/>
      <c r="O525" s="163"/>
      <c r="P525" s="163"/>
      <c r="Q525" s="9" t="str">
        <f>IFERROR(VLOOKUP($F$4,不良项目!D$5:E$8,2,FALSE)*VLOOKUP(RIGHT(D525,2),不良项目!D$11:E$37,2,FALSE),"")</f>
        <v/>
      </c>
    </row>
    <row r="526" spans="2:17">
      <c r="B526" s="114"/>
      <c r="C526" s="115"/>
      <c r="D526" s="115"/>
      <c r="E526" s="118"/>
      <c r="F526" s="119"/>
      <c r="G526" s="119"/>
      <c r="H526" s="119"/>
      <c r="I526" s="118"/>
      <c r="J526" s="119"/>
      <c r="K526" s="119"/>
      <c r="L526" s="119"/>
      <c r="M526" s="119"/>
      <c r="N526" s="163"/>
      <c r="O526" s="163"/>
      <c r="P526" s="163"/>
      <c r="Q526" s="9" t="str">
        <f>IFERROR(VLOOKUP($F$4,不良项目!D$5:E$8,2,FALSE)*VLOOKUP(RIGHT(D526,2),不良项目!D$11:E$37,2,FALSE),"")</f>
        <v/>
      </c>
    </row>
    <row r="527" spans="2:17">
      <c r="B527" s="114"/>
      <c r="C527" s="115"/>
      <c r="D527" s="115"/>
      <c r="E527" s="118"/>
      <c r="F527" s="119"/>
      <c r="G527" s="119"/>
      <c r="H527" s="119"/>
      <c r="I527" s="118"/>
      <c r="J527" s="119"/>
      <c r="K527" s="119"/>
      <c r="L527" s="119"/>
      <c r="M527" s="119"/>
      <c r="N527" s="163"/>
      <c r="O527" s="163"/>
      <c r="P527" s="163"/>
      <c r="Q527" s="9" t="str">
        <f>IFERROR(VLOOKUP($F$4,不良项目!D$5:E$8,2,FALSE)*VLOOKUP(RIGHT(D527,2),不良项目!D$11:E$37,2,FALSE),"")</f>
        <v/>
      </c>
    </row>
    <row r="528" spans="2:17">
      <c r="B528" s="114"/>
      <c r="C528" s="115"/>
      <c r="D528" s="115"/>
      <c r="E528" s="118"/>
      <c r="F528" s="119"/>
      <c r="G528" s="119"/>
      <c r="H528" s="119"/>
      <c r="I528" s="118"/>
      <c r="J528" s="119"/>
      <c r="K528" s="119"/>
      <c r="L528" s="119"/>
      <c r="M528" s="119"/>
      <c r="N528" s="163"/>
      <c r="O528" s="163"/>
      <c r="P528" s="163"/>
      <c r="Q528" s="9" t="str">
        <f>IFERROR(VLOOKUP($F$4,不良项目!D$5:E$8,2,FALSE)*VLOOKUP(RIGHT(D528,2),不良项目!D$11:E$37,2,FALSE),"")</f>
        <v/>
      </c>
    </row>
    <row r="529" spans="2:17">
      <c r="B529" s="114"/>
      <c r="C529" s="115"/>
      <c r="D529" s="115"/>
      <c r="E529" s="118"/>
      <c r="F529" s="119"/>
      <c r="G529" s="119"/>
      <c r="H529" s="119"/>
      <c r="I529" s="118"/>
      <c r="J529" s="119"/>
      <c r="K529" s="119"/>
      <c r="L529" s="119"/>
      <c r="M529" s="119"/>
      <c r="N529" s="163"/>
      <c r="O529" s="163"/>
      <c r="P529" s="163"/>
      <c r="Q529" s="9" t="str">
        <f>IFERROR(VLOOKUP($F$4,不良项目!D$5:E$8,2,FALSE)*VLOOKUP(RIGHT(D529,2),不良项目!D$11:E$37,2,FALSE),"")</f>
        <v/>
      </c>
    </row>
    <row r="530" spans="2:17">
      <c r="B530" s="114"/>
      <c r="C530" s="115"/>
      <c r="D530" s="115"/>
      <c r="E530" s="118"/>
      <c r="F530" s="119"/>
      <c r="G530" s="119"/>
      <c r="H530" s="119"/>
      <c r="I530" s="118"/>
      <c r="J530" s="119"/>
      <c r="K530" s="119"/>
      <c r="L530" s="119"/>
      <c r="M530" s="119"/>
      <c r="N530" s="163"/>
      <c r="O530" s="163"/>
      <c r="P530" s="163"/>
      <c r="Q530" s="9" t="str">
        <f>IFERROR(VLOOKUP($F$4,不良项目!D$5:E$8,2,FALSE)*VLOOKUP(RIGHT(D530,2),不良项目!D$11:E$37,2,FALSE),"")</f>
        <v/>
      </c>
    </row>
    <row r="531" spans="2:17">
      <c r="B531" s="114"/>
      <c r="C531" s="115"/>
      <c r="D531" s="115"/>
      <c r="E531" s="118"/>
      <c r="F531" s="119"/>
      <c r="G531" s="119"/>
      <c r="H531" s="119"/>
      <c r="I531" s="118"/>
      <c r="J531" s="119"/>
      <c r="K531" s="119"/>
      <c r="L531" s="119"/>
      <c r="M531" s="119"/>
      <c r="N531" s="163"/>
      <c r="O531" s="163"/>
      <c r="P531" s="163"/>
      <c r="Q531" s="9" t="str">
        <f>IFERROR(VLOOKUP($F$4,不良项目!D$5:E$8,2,FALSE)*VLOOKUP(RIGHT(D531,2),不良项目!D$11:E$37,2,FALSE),"")</f>
        <v/>
      </c>
    </row>
    <row r="532" spans="2:17">
      <c r="B532" s="114"/>
      <c r="C532" s="115"/>
      <c r="D532" s="115"/>
      <c r="E532" s="118"/>
      <c r="F532" s="119"/>
      <c r="G532" s="119"/>
      <c r="H532" s="119"/>
      <c r="I532" s="118"/>
      <c r="J532" s="119"/>
      <c r="K532" s="119"/>
      <c r="L532" s="119"/>
      <c r="M532" s="119"/>
      <c r="N532" s="163"/>
      <c r="O532" s="163"/>
      <c r="P532" s="163"/>
      <c r="Q532" s="9" t="str">
        <f>IFERROR(VLOOKUP($F$4,不良项目!D$5:E$8,2,FALSE)*VLOOKUP(RIGHT(D532,2),不良项目!D$11:E$37,2,FALSE),"")</f>
        <v/>
      </c>
    </row>
    <row r="533" spans="2:17">
      <c r="B533" s="114"/>
      <c r="C533" s="115"/>
      <c r="D533" s="115"/>
      <c r="E533" s="118"/>
      <c r="F533" s="119"/>
      <c r="G533" s="119"/>
      <c r="H533" s="119"/>
      <c r="I533" s="118"/>
      <c r="J533" s="165"/>
      <c r="K533" s="119"/>
      <c r="L533" s="119"/>
      <c r="M533" s="119"/>
      <c r="N533" s="163"/>
      <c r="O533" s="163"/>
      <c r="P533" s="163"/>
      <c r="Q533" s="9" t="str">
        <f>IFERROR(VLOOKUP($F$4,不良项目!D$5:E$8,2,FALSE)*VLOOKUP(RIGHT(D533,2),不良项目!D$11:E$37,2,FALSE),"")</f>
        <v/>
      </c>
    </row>
    <row r="534" spans="2:17">
      <c r="B534" s="114"/>
      <c r="C534" s="115"/>
      <c r="D534" s="115"/>
      <c r="E534" s="118"/>
      <c r="F534" s="119"/>
      <c r="G534" s="119"/>
      <c r="H534" s="119"/>
      <c r="I534" s="118"/>
      <c r="J534" s="165"/>
      <c r="K534" s="119"/>
      <c r="L534" s="119"/>
      <c r="M534" s="119"/>
      <c r="N534" s="163"/>
      <c r="O534" s="163"/>
      <c r="P534" s="163"/>
      <c r="Q534" s="9" t="str">
        <f>IFERROR(VLOOKUP($F$4,不良项目!D$5:E$8,2,FALSE)*VLOOKUP(RIGHT(D534,2),不良项目!D$11:E$37,2,FALSE),"")</f>
        <v/>
      </c>
    </row>
    <row r="535" spans="2:17">
      <c r="B535" s="114"/>
      <c r="C535" s="115"/>
      <c r="D535" s="115"/>
      <c r="E535" s="118"/>
      <c r="F535" s="119"/>
      <c r="G535" s="119"/>
      <c r="H535" s="119"/>
      <c r="I535" s="118"/>
      <c r="J535" s="165"/>
      <c r="K535" s="119"/>
      <c r="L535" s="119"/>
      <c r="M535" s="119"/>
      <c r="N535" s="163"/>
      <c r="O535" s="163"/>
      <c r="P535" s="163"/>
      <c r="Q535" s="9" t="str">
        <f>IFERROR(VLOOKUP($F$4,不良项目!D$5:E$8,2,FALSE)*VLOOKUP(RIGHT(D535,2),不良项目!D$11:E$37,2,FALSE),"")</f>
        <v/>
      </c>
    </row>
    <row r="536" spans="2:17">
      <c r="B536" s="114"/>
      <c r="C536" s="115"/>
      <c r="D536" s="115"/>
      <c r="E536" s="118"/>
      <c r="F536" s="119"/>
      <c r="G536" s="119"/>
      <c r="H536" s="119"/>
      <c r="I536" s="118"/>
      <c r="J536" s="165"/>
      <c r="K536" s="119"/>
      <c r="L536" s="119"/>
      <c r="M536" s="119"/>
      <c r="N536" s="163"/>
      <c r="O536" s="163"/>
      <c r="P536" s="163"/>
      <c r="Q536" s="9" t="str">
        <f>IFERROR(VLOOKUP($F$4,不良项目!D$5:E$8,2,FALSE)*VLOOKUP(RIGHT(D536,2),不良项目!D$11:E$37,2,FALSE),"")</f>
        <v/>
      </c>
    </row>
    <row r="537" spans="2:17">
      <c r="B537" s="114"/>
      <c r="C537" s="115"/>
      <c r="D537" s="115"/>
      <c r="E537" s="118"/>
      <c r="F537" s="119"/>
      <c r="G537" s="119"/>
      <c r="H537" s="119"/>
      <c r="I537" s="118"/>
      <c r="J537" s="165"/>
      <c r="K537" s="119"/>
      <c r="L537" s="119"/>
      <c r="M537" s="119"/>
      <c r="N537" s="163"/>
      <c r="O537" s="163"/>
      <c r="P537" s="163"/>
      <c r="Q537" s="9" t="str">
        <f>IFERROR(VLOOKUP($F$4,不良项目!D$5:E$8,2,FALSE)*VLOOKUP(RIGHT(D537,2),不良项目!D$11:E$37,2,FALSE),"")</f>
        <v/>
      </c>
    </row>
    <row r="538" spans="2:17">
      <c r="B538" s="114"/>
      <c r="C538" s="115"/>
      <c r="D538" s="115"/>
      <c r="E538" s="118"/>
      <c r="F538" s="119"/>
      <c r="G538" s="119"/>
      <c r="H538" s="119"/>
      <c r="I538" s="118"/>
      <c r="J538" s="119"/>
      <c r="K538" s="119"/>
      <c r="L538" s="119"/>
      <c r="M538" s="119"/>
      <c r="N538" s="163"/>
      <c r="O538" s="163"/>
      <c r="P538" s="163"/>
      <c r="Q538" s="9" t="str">
        <f>IFERROR(VLOOKUP($F$4,不良项目!D$5:E$8,2,FALSE)*VLOOKUP(RIGHT(D538,2),不良项目!D$11:E$37,2,FALSE),"")</f>
        <v/>
      </c>
    </row>
    <row r="539" spans="2:17">
      <c r="B539" s="114"/>
      <c r="C539" s="115"/>
      <c r="D539" s="115"/>
      <c r="E539" s="118"/>
      <c r="F539" s="119"/>
      <c r="G539" s="119"/>
      <c r="H539" s="119"/>
      <c r="I539" s="118"/>
      <c r="J539" s="119"/>
      <c r="K539" s="119"/>
      <c r="L539" s="119"/>
      <c r="M539" s="119"/>
      <c r="N539" s="163"/>
      <c r="O539" s="163"/>
      <c r="P539" s="163"/>
      <c r="Q539" s="9" t="str">
        <f>IFERROR(VLOOKUP($F$4,不良项目!D$5:E$8,2,FALSE)*VLOOKUP(RIGHT(D539,2),不良项目!D$11:E$37,2,FALSE),"")</f>
        <v/>
      </c>
    </row>
    <row r="540" spans="2:17">
      <c r="B540" s="114"/>
      <c r="C540" s="115"/>
      <c r="D540" s="115"/>
      <c r="E540" s="118"/>
      <c r="F540" s="119"/>
      <c r="G540" s="119"/>
      <c r="H540" s="119"/>
      <c r="I540" s="118"/>
      <c r="J540" s="119"/>
      <c r="K540" s="119"/>
      <c r="L540" s="119"/>
      <c r="M540" s="119"/>
      <c r="N540" s="163"/>
      <c r="O540" s="163"/>
      <c r="P540" s="163"/>
      <c r="Q540" s="9" t="str">
        <f>IFERROR(VLOOKUP($F$4,不良项目!D$5:E$8,2,FALSE)*VLOOKUP(RIGHT(D540,2),不良项目!D$11:E$37,2,FALSE),"")</f>
        <v/>
      </c>
    </row>
    <row r="541" spans="2:17">
      <c r="B541" s="114"/>
      <c r="C541" s="115"/>
      <c r="D541" s="115"/>
      <c r="E541" s="118"/>
      <c r="F541" s="119"/>
      <c r="G541" s="119"/>
      <c r="H541" s="119"/>
      <c r="I541" s="118"/>
      <c r="J541" s="119"/>
      <c r="K541" s="119"/>
      <c r="L541" s="119"/>
      <c r="M541" s="119"/>
      <c r="N541" s="163"/>
      <c r="O541" s="163"/>
      <c r="P541" s="163"/>
      <c r="Q541" s="9" t="str">
        <f>IFERROR(VLOOKUP($F$4,不良项目!D$5:E$8,2,FALSE)*VLOOKUP(RIGHT(D541,2),不良项目!D$11:E$37,2,FALSE),"")</f>
        <v/>
      </c>
    </row>
    <row r="542" spans="2:17">
      <c r="B542" s="114"/>
      <c r="C542" s="115"/>
      <c r="D542" s="115"/>
      <c r="E542" s="118"/>
      <c r="F542" s="119"/>
      <c r="G542" s="119"/>
      <c r="H542" s="119"/>
      <c r="I542" s="118"/>
      <c r="J542" s="119"/>
      <c r="K542" s="119"/>
      <c r="L542" s="119"/>
      <c r="M542" s="119"/>
      <c r="N542" s="163"/>
      <c r="O542" s="163"/>
      <c r="P542" s="163"/>
      <c r="Q542" s="9" t="str">
        <f>IFERROR(VLOOKUP($F$4,不良项目!D$5:E$8,2,FALSE)*VLOOKUP(RIGHT(D542,2),不良项目!D$11:E$37,2,FALSE),"")</f>
        <v/>
      </c>
    </row>
    <row r="543" spans="2:17">
      <c r="B543" s="114"/>
      <c r="C543" s="115"/>
      <c r="D543" s="115"/>
      <c r="E543" s="118"/>
      <c r="F543" s="119"/>
      <c r="G543" s="119"/>
      <c r="H543" s="119"/>
      <c r="I543" s="118"/>
      <c r="J543" s="119"/>
      <c r="K543" s="119"/>
      <c r="L543" s="119"/>
      <c r="M543" s="119"/>
      <c r="N543" s="163"/>
      <c r="O543" s="163"/>
      <c r="P543" s="163"/>
      <c r="Q543" s="9" t="str">
        <f>IFERROR(VLOOKUP($F$4,不良项目!D$5:E$8,2,FALSE)*VLOOKUP(RIGHT(D543,2),不良项目!D$11:E$37,2,FALSE),"")</f>
        <v/>
      </c>
    </row>
    <row r="544" spans="2:17">
      <c r="B544" s="114"/>
      <c r="C544" s="115"/>
      <c r="D544" s="115"/>
      <c r="E544" s="118"/>
      <c r="F544" s="119"/>
      <c r="G544" s="119"/>
      <c r="H544" s="119"/>
      <c r="I544" s="118"/>
      <c r="J544" s="119"/>
      <c r="K544" s="119"/>
      <c r="L544" s="119"/>
      <c r="M544" s="119"/>
      <c r="N544" s="163"/>
      <c r="O544" s="163"/>
      <c r="P544" s="163"/>
      <c r="Q544" s="9" t="str">
        <f>IFERROR(VLOOKUP($F$4,不良项目!D$5:E$8,2,FALSE)*VLOOKUP(RIGHT(D544,2),不良项目!D$11:E$37,2,FALSE),"")</f>
        <v/>
      </c>
    </row>
    <row r="545" spans="2:17">
      <c r="B545" s="114"/>
      <c r="C545" s="115"/>
      <c r="D545" s="115"/>
      <c r="E545" s="118"/>
      <c r="F545" s="119"/>
      <c r="G545" s="119"/>
      <c r="H545" s="119"/>
      <c r="I545" s="118"/>
      <c r="J545" s="119"/>
      <c r="K545" s="119"/>
      <c r="L545" s="119"/>
      <c r="M545" s="119"/>
      <c r="N545" s="163"/>
      <c r="O545" s="163"/>
      <c r="P545" s="163"/>
      <c r="Q545" s="9" t="str">
        <f>IFERROR(VLOOKUP($F$4,不良项目!D$5:E$8,2,FALSE)*VLOOKUP(RIGHT(D545,2),不良项目!D$11:E$37,2,FALSE),"")</f>
        <v/>
      </c>
    </row>
    <row r="546" spans="2:17">
      <c r="B546" s="114"/>
      <c r="C546" s="115"/>
      <c r="D546" s="115"/>
      <c r="E546" s="118"/>
      <c r="F546" s="119"/>
      <c r="G546" s="119"/>
      <c r="H546" s="119"/>
      <c r="I546" s="118"/>
      <c r="J546" s="63"/>
      <c r="K546" s="165"/>
      <c r="L546" s="119"/>
      <c r="M546" s="119"/>
      <c r="N546" s="163"/>
      <c r="O546" s="163"/>
      <c r="P546" s="163"/>
      <c r="Q546" s="9" t="str">
        <f>IFERROR(VLOOKUP($F$4,不良项目!D$5:E$8,2,FALSE)*VLOOKUP(RIGHT(D546,2),不良项目!D$11:E$37,2,FALSE),"")</f>
        <v/>
      </c>
    </row>
    <row r="547" spans="2:17">
      <c r="B547" s="114"/>
      <c r="C547" s="115"/>
      <c r="D547" s="115"/>
      <c r="E547" s="118"/>
      <c r="F547" s="119"/>
      <c r="G547" s="119"/>
      <c r="H547" s="119"/>
      <c r="I547" s="118"/>
      <c r="J547" s="63"/>
      <c r="K547" s="119"/>
      <c r="L547" s="119"/>
      <c r="M547" s="119"/>
      <c r="N547" s="163"/>
      <c r="O547" s="163"/>
      <c r="P547" s="163"/>
      <c r="Q547" s="9" t="str">
        <f>IFERROR(VLOOKUP($F$4,不良项目!D$5:E$8,2,FALSE)*VLOOKUP(RIGHT(D547,2),不良项目!D$11:E$37,2,FALSE),"")</f>
        <v/>
      </c>
    </row>
    <row r="548" spans="2:17">
      <c r="B548" s="114"/>
      <c r="C548" s="115"/>
      <c r="D548" s="115"/>
      <c r="E548" s="118"/>
      <c r="F548" s="119"/>
      <c r="G548" s="119"/>
      <c r="H548" s="119"/>
      <c r="I548" s="118"/>
      <c r="J548" s="119"/>
      <c r="K548" s="119"/>
      <c r="L548" s="119"/>
      <c r="M548" s="119"/>
      <c r="N548" s="163"/>
      <c r="O548" s="163"/>
      <c r="P548" s="163"/>
      <c r="Q548" s="9" t="str">
        <f>IFERROR(VLOOKUP($F$4,不良项目!D$5:E$8,2,FALSE)*VLOOKUP(RIGHT(D548,2),不良项目!D$11:E$37,2,FALSE),"")</f>
        <v/>
      </c>
    </row>
    <row r="549" spans="2:17">
      <c r="B549" s="114"/>
      <c r="C549" s="115"/>
      <c r="D549" s="115"/>
      <c r="E549" s="118"/>
      <c r="F549" s="119"/>
      <c r="G549" s="119"/>
      <c r="H549" s="119"/>
      <c r="I549" s="118"/>
      <c r="J549" s="119"/>
      <c r="K549" s="119"/>
      <c r="L549" s="168"/>
      <c r="M549" s="119"/>
      <c r="N549" s="163"/>
      <c r="O549" s="163"/>
      <c r="P549" s="163"/>
      <c r="Q549" s="9" t="str">
        <f>IFERROR(VLOOKUP($F$4,不良项目!D$5:E$8,2,FALSE)*VLOOKUP(RIGHT(D549,2),不良项目!D$11:E$37,2,FALSE),"")</f>
        <v/>
      </c>
    </row>
    <row r="550" spans="2:17">
      <c r="B550" s="114"/>
      <c r="C550" s="115"/>
      <c r="D550" s="115"/>
      <c r="E550" s="118"/>
      <c r="F550" s="119"/>
      <c r="G550" s="119"/>
      <c r="H550" s="119"/>
      <c r="I550" s="118"/>
      <c r="J550" s="119"/>
      <c r="K550" s="119"/>
      <c r="L550" s="119"/>
      <c r="M550" s="119"/>
      <c r="N550" s="163"/>
      <c r="O550" s="163"/>
      <c r="P550" s="163"/>
      <c r="Q550" s="9" t="str">
        <f>IFERROR(VLOOKUP($F$4,不良项目!D$5:E$8,2,FALSE)*VLOOKUP(RIGHT(D550,2),不良项目!D$11:E$37,2,FALSE),"")</f>
        <v/>
      </c>
    </row>
    <row r="551" spans="2:17">
      <c r="B551" s="114"/>
      <c r="C551" s="115"/>
      <c r="D551" s="115"/>
      <c r="E551" s="118"/>
      <c r="F551" s="119"/>
      <c r="G551" s="119"/>
      <c r="H551" s="119"/>
      <c r="I551" s="118"/>
      <c r="J551" s="119"/>
      <c r="K551" s="119"/>
      <c r="L551" s="119"/>
      <c r="M551" s="119"/>
      <c r="N551" s="163"/>
      <c r="O551" s="163"/>
      <c r="P551" s="163"/>
      <c r="Q551" s="9" t="str">
        <f>IFERROR(VLOOKUP($F$4,不良项目!D$5:E$8,2,FALSE)*VLOOKUP(RIGHT(D551,2),不良项目!D$11:E$37,2,FALSE),"")</f>
        <v/>
      </c>
    </row>
    <row r="552" spans="2:17" ht="21">
      <c r="B552" s="114"/>
      <c r="C552" s="115"/>
      <c r="D552" s="115"/>
      <c r="E552" s="118"/>
      <c r="F552" s="119"/>
      <c r="G552" s="185"/>
      <c r="H552" s="119"/>
      <c r="I552" s="118"/>
      <c r="J552" s="119"/>
      <c r="K552" s="119"/>
      <c r="L552" s="119"/>
      <c r="M552" s="119"/>
      <c r="N552" s="163"/>
      <c r="O552" s="163"/>
      <c r="P552" s="163"/>
      <c r="Q552" s="9" t="str">
        <f>IFERROR(VLOOKUP($F$4,不良项目!D$5:E$8,2,FALSE)*VLOOKUP(RIGHT(D552,2),不良项目!D$11:E$37,2,FALSE),"")</f>
        <v/>
      </c>
    </row>
    <row r="553" spans="2:17">
      <c r="B553" s="114"/>
      <c r="C553" s="115"/>
      <c r="D553" s="115"/>
      <c r="E553" s="118"/>
      <c r="F553" s="119"/>
      <c r="G553" s="119"/>
      <c r="H553" s="119"/>
      <c r="I553" s="118"/>
      <c r="J553" s="119"/>
      <c r="K553" s="119"/>
      <c r="L553" s="119"/>
      <c r="M553" s="119"/>
      <c r="N553" s="163"/>
      <c r="O553" s="163"/>
      <c r="P553" s="163"/>
      <c r="Q553" s="9" t="str">
        <f>IFERROR(VLOOKUP($F$4,不良项目!D$5:E$8,2,FALSE)*VLOOKUP(RIGHT(D553,2),不良项目!D$11:E$37,2,FALSE),"")</f>
        <v/>
      </c>
    </row>
    <row r="554" spans="2:17">
      <c r="B554" s="114"/>
      <c r="C554" s="115"/>
      <c r="D554" s="115"/>
      <c r="E554" s="118"/>
      <c r="F554" s="119"/>
      <c r="G554" s="119"/>
      <c r="H554" s="119"/>
      <c r="I554" s="118"/>
      <c r="J554" s="119"/>
      <c r="K554" s="119"/>
      <c r="L554" s="119"/>
      <c r="M554" s="119"/>
      <c r="N554" s="163"/>
      <c r="O554" s="163"/>
      <c r="P554" s="163"/>
      <c r="Q554" s="9" t="str">
        <f>IFERROR(VLOOKUP($F$4,不良项目!D$5:E$8,2,FALSE)*VLOOKUP(RIGHT(D554,2),不良项目!D$11:E$37,2,FALSE),"")</f>
        <v/>
      </c>
    </row>
    <row r="555" spans="2:17">
      <c r="B555" s="114"/>
      <c r="C555" s="115"/>
      <c r="D555" s="115"/>
      <c r="E555" s="118"/>
      <c r="F555" s="119"/>
      <c r="G555" s="119"/>
      <c r="H555" s="119"/>
      <c r="I555" s="118"/>
      <c r="J555" s="119"/>
      <c r="K555" s="119"/>
      <c r="L555" s="119"/>
      <c r="M555" s="119"/>
      <c r="N555" s="163"/>
      <c r="O555" s="163"/>
      <c r="P555" s="163"/>
      <c r="Q555" s="9" t="str">
        <f>IFERROR(VLOOKUP($F$4,不良项目!D$5:E$8,2,FALSE)*VLOOKUP(RIGHT(D555,2),不良项目!D$11:E$37,2,FALSE),"")</f>
        <v/>
      </c>
    </row>
    <row r="556" spans="2:17">
      <c r="B556" s="114"/>
      <c r="C556" s="115"/>
      <c r="D556" s="115"/>
      <c r="E556" s="118"/>
      <c r="F556" s="119"/>
      <c r="G556" s="119"/>
      <c r="H556" s="119"/>
      <c r="I556" s="118"/>
      <c r="J556" s="119"/>
      <c r="K556" s="119"/>
      <c r="L556" s="119"/>
      <c r="M556" s="119"/>
      <c r="N556" s="163"/>
      <c r="O556" s="163"/>
      <c r="P556" s="163"/>
      <c r="Q556" s="9" t="str">
        <f>IFERROR(VLOOKUP($F$4,不良项目!D$5:E$8,2,FALSE)*VLOOKUP(RIGHT(D556,2),不良项目!D$11:E$37,2,FALSE),"")</f>
        <v/>
      </c>
    </row>
    <row r="557" spans="2:17">
      <c r="B557" s="114"/>
      <c r="C557" s="115"/>
      <c r="D557" s="115"/>
      <c r="E557" s="118"/>
      <c r="F557" s="119"/>
      <c r="G557" s="119"/>
      <c r="H557" s="119"/>
      <c r="I557" s="118"/>
      <c r="J557" s="119"/>
      <c r="K557" s="119"/>
      <c r="L557" s="119"/>
      <c r="M557" s="119"/>
      <c r="N557" s="163"/>
      <c r="O557" s="163"/>
      <c r="P557" s="163"/>
      <c r="Q557" s="9" t="str">
        <f>IFERROR(VLOOKUP($F$4,不良项目!D$5:E$8,2,FALSE)*VLOOKUP(RIGHT(D557,2),不良项目!D$11:E$37,2,FALSE),"")</f>
        <v/>
      </c>
    </row>
    <row r="558" spans="2:17">
      <c r="B558" s="114"/>
      <c r="C558" s="115"/>
      <c r="D558" s="115"/>
      <c r="E558" s="118"/>
      <c r="F558" s="119"/>
      <c r="G558" s="119"/>
      <c r="H558" s="119"/>
      <c r="I558" s="118"/>
      <c r="J558" s="119"/>
      <c r="K558" s="119"/>
      <c r="L558" s="119"/>
      <c r="M558" s="119"/>
      <c r="N558" s="163"/>
      <c r="O558" s="163"/>
      <c r="P558" s="163"/>
      <c r="Q558" s="9" t="str">
        <f>IFERROR(VLOOKUP($F$4,不良项目!D$5:E$8,2,FALSE)*VLOOKUP(RIGHT(D558,2),不良项目!D$11:E$37,2,FALSE),"")</f>
        <v/>
      </c>
    </row>
    <row r="559" spans="2:17">
      <c r="B559" s="114"/>
      <c r="C559" s="115"/>
      <c r="D559" s="115"/>
      <c r="E559" s="118"/>
      <c r="F559" s="119"/>
      <c r="G559" s="119"/>
      <c r="H559" s="119"/>
      <c r="I559" s="118"/>
      <c r="J559" s="119"/>
      <c r="K559" s="119"/>
      <c r="L559" s="119"/>
      <c r="M559" s="119"/>
      <c r="N559" s="163"/>
      <c r="O559" s="163"/>
      <c r="P559" s="163"/>
      <c r="Q559" s="9" t="str">
        <f>IFERROR(VLOOKUP($F$4,不良项目!D$5:E$8,2,FALSE)*VLOOKUP(RIGHT(D559,2),不良项目!D$11:E$37,2,FALSE),"")</f>
        <v/>
      </c>
    </row>
    <row r="560" spans="2:17">
      <c r="B560" s="114"/>
      <c r="C560" s="115"/>
      <c r="D560" s="115"/>
      <c r="E560" s="118"/>
      <c r="F560" s="119"/>
      <c r="G560" s="119"/>
      <c r="H560" s="119"/>
      <c r="I560" s="118"/>
      <c r="J560" s="119"/>
      <c r="K560" s="119"/>
      <c r="L560" s="119"/>
      <c r="M560" s="119"/>
      <c r="N560" s="163"/>
      <c r="O560" s="163"/>
      <c r="P560" s="163"/>
      <c r="Q560" s="9" t="str">
        <f>IFERROR(VLOOKUP($F$4,不良项目!D$5:E$8,2,FALSE)*VLOOKUP(RIGHT(D560,2),不良项目!D$11:E$37,2,FALSE),"")</f>
        <v/>
      </c>
    </row>
    <row r="561" spans="2:17">
      <c r="B561" s="114"/>
      <c r="C561" s="115"/>
      <c r="D561" s="115"/>
      <c r="E561" s="118"/>
      <c r="F561" s="119"/>
      <c r="G561" s="119"/>
      <c r="H561" s="119"/>
      <c r="I561" s="118"/>
      <c r="J561" s="119"/>
      <c r="K561" s="119"/>
      <c r="L561" s="119"/>
      <c r="M561" s="119"/>
      <c r="N561" s="163"/>
      <c r="O561" s="163"/>
      <c r="P561" s="163"/>
      <c r="Q561" s="9" t="str">
        <f>IFERROR(VLOOKUP($F$4,不良项目!D$5:E$8,2,FALSE)*VLOOKUP(RIGHT(D561,2),不良项目!D$11:E$37,2,FALSE),"")</f>
        <v/>
      </c>
    </row>
    <row r="562" spans="2:17">
      <c r="B562" s="114"/>
      <c r="C562" s="115"/>
      <c r="D562" s="115"/>
      <c r="E562" s="118"/>
      <c r="F562" s="119"/>
      <c r="G562" s="119"/>
      <c r="H562" s="119"/>
      <c r="I562" s="118"/>
      <c r="J562" s="119"/>
      <c r="K562" s="119"/>
      <c r="L562" s="119"/>
      <c r="M562" s="119"/>
      <c r="N562" s="163"/>
      <c r="O562" s="163"/>
      <c r="P562" s="163"/>
      <c r="Q562" s="9" t="str">
        <f>IFERROR(VLOOKUP($F$4,不良项目!D$5:E$8,2,FALSE)*VLOOKUP(RIGHT(D562,2),不良项目!D$11:E$37,2,FALSE),"")</f>
        <v/>
      </c>
    </row>
    <row r="563" spans="2:17">
      <c r="B563" s="114"/>
      <c r="C563" s="115"/>
      <c r="D563" s="115"/>
      <c r="E563" s="118"/>
      <c r="F563" s="119"/>
      <c r="G563" s="119"/>
      <c r="H563" s="119"/>
      <c r="I563" s="118"/>
      <c r="J563" s="119"/>
      <c r="K563" s="119"/>
      <c r="L563" s="119"/>
      <c r="M563" s="119"/>
      <c r="N563" s="163"/>
      <c r="O563" s="163"/>
      <c r="P563" s="163"/>
      <c r="Q563" s="9" t="str">
        <f>IFERROR(VLOOKUP($F$4,不良项目!D$5:E$8,2,FALSE)*VLOOKUP(RIGHT(D563,2),不良项目!D$11:E$37,2,FALSE),"")</f>
        <v/>
      </c>
    </row>
    <row r="564" spans="2:17">
      <c r="B564" s="114"/>
      <c r="C564" s="115"/>
      <c r="D564" s="115"/>
      <c r="E564" s="118"/>
      <c r="F564" s="119"/>
      <c r="G564" s="119"/>
      <c r="H564" s="119"/>
      <c r="I564" s="118"/>
      <c r="J564" s="119"/>
      <c r="K564" s="119"/>
      <c r="L564" s="119"/>
      <c r="M564" s="119"/>
      <c r="N564" s="163"/>
      <c r="O564" s="163"/>
      <c r="P564" s="163"/>
      <c r="Q564" s="9" t="str">
        <f>IFERROR(VLOOKUP($F$4,不良项目!D$5:E$8,2,FALSE)*VLOOKUP(RIGHT(D564,2),不良项目!D$11:E$37,2,FALSE),"")</f>
        <v/>
      </c>
    </row>
    <row r="565" spans="2:17">
      <c r="B565" s="114"/>
      <c r="C565" s="115"/>
      <c r="D565" s="115"/>
      <c r="E565" s="118"/>
      <c r="F565" s="119"/>
      <c r="G565" s="119"/>
      <c r="H565" s="119"/>
      <c r="I565" s="118"/>
      <c r="J565" s="119"/>
      <c r="K565" s="119"/>
      <c r="L565" s="119"/>
      <c r="M565" s="119"/>
      <c r="N565" s="163"/>
      <c r="O565" s="163"/>
      <c r="P565" s="163"/>
      <c r="Q565" s="9" t="str">
        <f>IFERROR(VLOOKUP($F$4,不良项目!D$5:E$8,2,FALSE)*VLOOKUP(RIGHT(D565,2),不良项目!D$11:E$37,2,FALSE),"")</f>
        <v/>
      </c>
    </row>
    <row r="566" spans="2:17">
      <c r="B566" s="114"/>
      <c r="C566" s="115"/>
      <c r="D566" s="115"/>
      <c r="E566" s="118"/>
      <c r="F566" s="119"/>
      <c r="G566" s="119"/>
      <c r="H566" s="119"/>
      <c r="I566" s="118"/>
      <c r="J566" s="119"/>
      <c r="K566" s="119"/>
      <c r="L566" s="119"/>
      <c r="M566" s="119"/>
      <c r="N566" s="163"/>
      <c r="O566" s="163"/>
      <c r="P566" s="163"/>
      <c r="Q566" s="9" t="str">
        <f>IFERROR(VLOOKUP($F$4,不良项目!D$5:E$8,2,FALSE)*VLOOKUP(RIGHT(D566,2),不良项目!D$11:E$37,2,FALSE),"")</f>
        <v/>
      </c>
    </row>
    <row r="567" spans="2:17">
      <c r="B567" s="114"/>
      <c r="C567" s="115"/>
      <c r="D567" s="115"/>
      <c r="E567" s="118"/>
      <c r="F567" s="119"/>
      <c r="G567" s="119"/>
      <c r="H567" s="119"/>
      <c r="I567" s="118"/>
      <c r="J567" s="119"/>
      <c r="K567" s="119"/>
      <c r="L567" s="119"/>
      <c r="M567" s="119"/>
      <c r="N567" s="163"/>
      <c r="O567" s="163"/>
      <c r="P567" s="163"/>
      <c r="Q567" s="9" t="str">
        <f>IFERROR(VLOOKUP($F$4,不良项目!D$5:E$8,2,FALSE)*VLOOKUP(RIGHT(D567,2),不良项目!D$11:E$37,2,FALSE),"")</f>
        <v/>
      </c>
    </row>
    <row r="568" spans="2:17">
      <c r="B568" s="114"/>
      <c r="C568" s="115"/>
      <c r="D568" s="115"/>
      <c r="E568" s="118"/>
      <c r="F568" s="119"/>
      <c r="G568" s="119"/>
      <c r="H568" s="119"/>
      <c r="I568" s="118"/>
      <c r="J568" s="119"/>
      <c r="K568" s="119"/>
      <c r="L568" s="119"/>
      <c r="M568" s="119"/>
      <c r="N568" s="163"/>
      <c r="O568" s="163"/>
      <c r="P568" s="163"/>
      <c r="Q568" s="9" t="str">
        <f>IFERROR(VLOOKUP($F$4,不良项目!D$5:E$8,2,FALSE)*VLOOKUP(RIGHT(D568,2),不良项目!D$11:E$37,2,FALSE),"")</f>
        <v/>
      </c>
    </row>
    <row r="569" spans="2:17">
      <c r="B569" s="114"/>
      <c r="C569" s="115"/>
      <c r="D569" s="115"/>
      <c r="E569" s="118"/>
      <c r="F569" s="119"/>
      <c r="G569" s="119"/>
      <c r="H569" s="119"/>
      <c r="I569" s="118"/>
      <c r="J569" s="119"/>
      <c r="K569" s="119"/>
      <c r="L569" s="119"/>
      <c r="M569" s="119"/>
      <c r="N569" s="163"/>
      <c r="O569" s="163"/>
      <c r="P569" s="163"/>
      <c r="Q569" s="9" t="str">
        <f>IFERROR(VLOOKUP($F$4,不良项目!D$5:E$8,2,FALSE)*VLOOKUP(RIGHT(D569,2),不良项目!D$11:E$37,2,FALSE),"")</f>
        <v/>
      </c>
    </row>
    <row r="570" spans="2:17">
      <c r="B570" s="114"/>
      <c r="C570" s="115"/>
      <c r="D570" s="115"/>
      <c r="E570" s="118"/>
      <c r="F570" s="119"/>
      <c r="G570" s="119"/>
      <c r="H570" s="119"/>
      <c r="I570" s="118"/>
      <c r="J570" s="119"/>
      <c r="K570" s="119"/>
      <c r="L570" s="119"/>
      <c r="M570" s="119"/>
      <c r="N570" s="163"/>
      <c r="O570" s="163"/>
      <c r="P570" s="163"/>
      <c r="Q570" s="9" t="str">
        <f>IFERROR(VLOOKUP($F$4,不良项目!D$5:E$8,2,FALSE)*VLOOKUP(RIGHT(D570,2),不良项目!D$11:E$37,2,FALSE),"")</f>
        <v/>
      </c>
    </row>
    <row r="571" spans="2:17">
      <c r="B571" s="114"/>
      <c r="C571" s="115"/>
      <c r="D571" s="115"/>
      <c r="E571" s="118"/>
      <c r="F571" s="119"/>
      <c r="G571" s="119"/>
      <c r="H571" s="119"/>
      <c r="I571" s="118"/>
      <c r="J571" s="119"/>
      <c r="K571" s="119"/>
      <c r="L571" s="119"/>
      <c r="M571" s="119"/>
      <c r="N571" s="163"/>
      <c r="O571" s="163"/>
      <c r="P571" s="163"/>
      <c r="Q571" s="9" t="str">
        <f>IFERROR(VLOOKUP($F$4,不良项目!D$5:E$8,2,FALSE)*VLOOKUP(RIGHT(D571,2),不良项目!D$11:E$37,2,FALSE),"")</f>
        <v/>
      </c>
    </row>
    <row r="572" spans="2:17">
      <c r="B572" s="114"/>
      <c r="C572" s="115"/>
      <c r="D572" s="115"/>
      <c r="E572" s="118"/>
      <c r="F572" s="119"/>
      <c r="G572" s="119"/>
      <c r="H572" s="119"/>
      <c r="I572" s="118"/>
      <c r="J572" s="119"/>
      <c r="K572" s="119"/>
      <c r="L572" s="119"/>
      <c r="M572" s="119"/>
      <c r="N572" s="163"/>
      <c r="O572" s="163"/>
      <c r="P572" s="163"/>
      <c r="Q572" s="9" t="str">
        <f>IFERROR(VLOOKUP($F$4,不良项目!D$5:E$8,2,FALSE)*VLOOKUP(RIGHT(D572,2),不良项目!D$11:E$37,2,FALSE),"")</f>
        <v/>
      </c>
    </row>
    <row r="573" spans="2:17">
      <c r="B573" s="114"/>
      <c r="C573" s="115"/>
      <c r="D573" s="115"/>
      <c r="E573" s="118"/>
      <c r="F573" s="119"/>
      <c r="G573" s="119"/>
      <c r="H573" s="119"/>
      <c r="I573" s="118"/>
      <c r="J573" s="119"/>
      <c r="K573" s="119"/>
      <c r="L573" s="119"/>
      <c r="M573" s="119"/>
      <c r="N573" s="163"/>
      <c r="O573" s="163"/>
      <c r="P573" s="163"/>
      <c r="Q573" s="9" t="str">
        <f>IFERROR(VLOOKUP($F$4,不良项目!D$5:E$8,2,FALSE)*VLOOKUP(RIGHT(D573,2),不良项目!D$11:E$37,2,FALSE),"")</f>
        <v/>
      </c>
    </row>
    <row r="574" spans="2:17">
      <c r="B574" s="114"/>
      <c r="C574" s="115"/>
      <c r="D574" s="115"/>
      <c r="E574" s="118"/>
      <c r="F574" s="119"/>
      <c r="G574" s="119"/>
      <c r="H574" s="119"/>
      <c r="I574" s="118"/>
      <c r="J574" s="119"/>
      <c r="K574" s="119"/>
      <c r="L574" s="119"/>
      <c r="M574" s="119"/>
      <c r="N574" s="163"/>
      <c r="O574" s="163"/>
      <c r="P574" s="163"/>
      <c r="Q574" s="9" t="str">
        <f>IFERROR(VLOOKUP($F$4,不良项目!D$5:E$8,2,FALSE)*VLOOKUP(RIGHT(D574,2),不良项目!D$11:E$37,2,FALSE),"")</f>
        <v/>
      </c>
    </row>
    <row r="575" spans="2:17">
      <c r="B575" s="114"/>
      <c r="C575" s="115"/>
      <c r="D575" s="115"/>
      <c r="E575" s="118"/>
      <c r="F575" s="119"/>
      <c r="G575" s="119"/>
      <c r="H575" s="119"/>
      <c r="I575" s="118"/>
      <c r="J575" s="119"/>
      <c r="K575" s="119"/>
      <c r="L575" s="119"/>
      <c r="M575" s="119"/>
      <c r="N575" s="163"/>
      <c r="O575" s="163"/>
      <c r="P575" s="163"/>
      <c r="Q575" s="9" t="str">
        <f>IFERROR(VLOOKUP($F$4,不良项目!D$5:E$8,2,FALSE)*VLOOKUP(RIGHT(D575,2),不良项目!D$11:E$37,2,FALSE),"")</f>
        <v/>
      </c>
    </row>
    <row r="576" spans="2:17">
      <c r="B576" s="114"/>
      <c r="C576" s="115"/>
      <c r="D576" s="115"/>
      <c r="E576" s="118"/>
      <c r="F576" s="119"/>
      <c r="G576" s="119"/>
      <c r="H576" s="119"/>
      <c r="I576" s="118"/>
      <c r="J576" s="119"/>
      <c r="K576" s="119"/>
      <c r="L576" s="119"/>
      <c r="M576" s="119"/>
      <c r="N576" s="163"/>
      <c r="O576" s="163"/>
      <c r="P576" s="163"/>
      <c r="Q576" s="9" t="str">
        <f>IFERROR(VLOOKUP($F$4,不良项目!D$5:E$8,2,FALSE)*VLOOKUP(RIGHT(D576,2),不良项目!D$11:E$37,2,FALSE),"")</f>
        <v/>
      </c>
    </row>
    <row r="577" spans="2:17">
      <c r="B577" s="114"/>
      <c r="C577" s="115"/>
      <c r="D577" s="115"/>
      <c r="E577" s="118"/>
      <c r="F577" s="119"/>
      <c r="G577" s="119"/>
      <c r="H577" s="119"/>
      <c r="I577" s="118"/>
      <c r="J577" s="119"/>
      <c r="K577" s="119"/>
      <c r="L577" s="119"/>
      <c r="M577" s="119"/>
      <c r="N577" s="163"/>
      <c r="O577" s="163"/>
      <c r="P577" s="163"/>
      <c r="Q577" s="9" t="str">
        <f>IFERROR(VLOOKUP($F$4,不良项目!D$5:E$8,2,FALSE)*VLOOKUP(RIGHT(D577,2),不良项目!D$11:E$37,2,FALSE),"")</f>
        <v/>
      </c>
    </row>
    <row r="578" spans="2:17">
      <c r="B578" s="114"/>
      <c r="C578" s="115"/>
      <c r="D578" s="115"/>
      <c r="E578" s="118"/>
      <c r="F578" s="119"/>
      <c r="G578" s="119"/>
      <c r="H578" s="119"/>
      <c r="I578" s="118"/>
      <c r="J578" s="119"/>
      <c r="K578" s="119"/>
      <c r="L578" s="119"/>
      <c r="M578" s="119"/>
      <c r="N578" s="163"/>
      <c r="O578" s="163"/>
      <c r="P578" s="163"/>
      <c r="Q578" s="9" t="str">
        <f>IFERROR(VLOOKUP($F$4,不良项目!D$5:E$8,2,FALSE)*VLOOKUP(RIGHT(D578,2),不良项目!D$11:E$37,2,FALSE),"")</f>
        <v/>
      </c>
    </row>
    <row r="579" spans="2:17">
      <c r="B579" s="114"/>
      <c r="C579" s="115"/>
      <c r="D579" s="115"/>
      <c r="E579" s="118"/>
      <c r="F579" s="119"/>
      <c r="G579" s="119"/>
      <c r="H579" s="119"/>
      <c r="I579" s="118"/>
      <c r="J579" s="119"/>
      <c r="K579" s="119"/>
      <c r="L579" s="119"/>
      <c r="M579" s="119"/>
      <c r="N579" s="163"/>
      <c r="O579" s="163"/>
      <c r="P579" s="163"/>
      <c r="Q579" s="9" t="str">
        <f>IFERROR(VLOOKUP($F$4,不良项目!D$5:E$8,2,FALSE)*VLOOKUP(RIGHT(D579,2),不良项目!D$11:E$37,2,FALSE),"")</f>
        <v/>
      </c>
    </row>
    <row r="580" spans="2:17">
      <c r="B580" s="114"/>
      <c r="C580" s="115"/>
      <c r="D580" s="115"/>
      <c r="E580" s="118"/>
      <c r="F580" s="119"/>
      <c r="G580" s="119"/>
      <c r="H580" s="119"/>
      <c r="I580" s="118"/>
      <c r="J580" s="119"/>
      <c r="K580" s="119"/>
      <c r="L580" s="119"/>
      <c r="M580" s="119"/>
      <c r="N580" s="163"/>
      <c r="O580" s="163"/>
      <c r="P580" s="163"/>
      <c r="Q580" s="9" t="str">
        <f>IFERROR(VLOOKUP($F$4,不良项目!D$5:E$8,2,FALSE)*VLOOKUP(RIGHT(D580,2),不良项目!D$11:E$37,2,FALSE),"")</f>
        <v/>
      </c>
    </row>
    <row r="581" spans="2:17">
      <c r="B581" s="114"/>
      <c r="C581" s="115"/>
      <c r="D581" s="115"/>
      <c r="E581" s="118"/>
      <c r="F581" s="119"/>
      <c r="G581" s="119"/>
      <c r="H581" s="119"/>
      <c r="I581" s="118"/>
      <c r="J581" s="119"/>
      <c r="K581" s="119"/>
      <c r="L581" s="119"/>
      <c r="M581" s="119"/>
      <c r="N581" s="163"/>
      <c r="O581" s="163"/>
      <c r="P581" s="163"/>
      <c r="Q581" s="9" t="str">
        <f>IFERROR(VLOOKUP($F$4,不良项目!D$5:E$8,2,FALSE)*VLOOKUP(RIGHT(D581,2),不良项目!D$11:E$37,2,FALSE),"")</f>
        <v/>
      </c>
    </row>
    <row r="582" spans="2:17">
      <c r="B582" s="114"/>
      <c r="C582" s="115"/>
      <c r="D582" s="115"/>
      <c r="E582" s="118"/>
      <c r="F582" s="119"/>
      <c r="G582" s="119"/>
      <c r="H582" s="119"/>
      <c r="I582" s="118"/>
      <c r="J582" s="119"/>
      <c r="K582" s="119"/>
      <c r="L582" s="119"/>
      <c r="M582" s="119"/>
      <c r="N582" s="163"/>
      <c r="O582" s="163"/>
      <c r="P582" s="163"/>
      <c r="Q582" s="9" t="str">
        <f>IFERROR(VLOOKUP($F$4,不良项目!D$5:E$8,2,FALSE)*VLOOKUP(RIGHT(D582,2),不良项目!D$11:E$37,2,FALSE),"")</f>
        <v/>
      </c>
    </row>
    <row r="583" spans="2:17">
      <c r="B583" s="114"/>
      <c r="C583" s="115"/>
      <c r="D583" s="115"/>
      <c r="E583" s="118"/>
      <c r="F583" s="119"/>
      <c r="G583" s="119"/>
      <c r="H583" s="119"/>
      <c r="I583" s="118"/>
      <c r="J583" s="119"/>
      <c r="K583" s="119"/>
      <c r="L583" s="119"/>
      <c r="M583" s="119"/>
      <c r="N583" s="163"/>
      <c r="O583" s="163"/>
      <c r="P583" s="163"/>
      <c r="Q583" s="9" t="str">
        <f>IFERROR(VLOOKUP($F$4,不良项目!D$5:E$8,2,FALSE)*VLOOKUP(RIGHT(D583,2),不良项目!D$11:E$37,2,FALSE),"")</f>
        <v/>
      </c>
    </row>
    <row r="584" spans="2:17">
      <c r="B584" s="114"/>
      <c r="C584" s="115"/>
      <c r="D584" s="115"/>
      <c r="E584" s="118"/>
      <c r="F584" s="119"/>
      <c r="G584" s="119"/>
      <c r="H584" s="119"/>
      <c r="I584" s="118"/>
      <c r="J584" s="119"/>
      <c r="K584" s="119"/>
      <c r="L584" s="119"/>
      <c r="M584" s="119"/>
      <c r="N584" s="163"/>
      <c r="O584" s="163"/>
      <c r="P584" s="163"/>
    </row>
    <row r="585" spans="2:17">
      <c r="B585" s="114"/>
      <c r="C585" s="115"/>
      <c r="D585" s="115"/>
      <c r="E585" s="118"/>
      <c r="F585" s="119"/>
      <c r="G585" s="119"/>
      <c r="H585" s="119"/>
      <c r="I585" s="118"/>
      <c r="J585" s="119"/>
      <c r="K585" s="119"/>
      <c r="L585" s="119"/>
      <c r="M585" s="119"/>
      <c r="N585" s="163"/>
      <c r="O585" s="163"/>
      <c r="P585" s="163"/>
    </row>
    <row r="586" spans="2:17">
      <c r="B586" s="114"/>
      <c r="C586" s="115"/>
      <c r="D586" s="115"/>
      <c r="E586" s="118"/>
      <c r="F586" s="119"/>
      <c r="G586" s="119"/>
      <c r="H586" s="119"/>
      <c r="I586" s="118"/>
      <c r="J586" s="119"/>
      <c r="K586" s="119"/>
      <c r="L586" s="119"/>
      <c r="M586" s="119"/>
      <c r="N586" s="163"/>
      <c r="O586" s="163"/>
      <c r="P586" s="163"/>
    </row>
    <row r="587" spans="2:17">
      <c r="B587" s="114"/>
      <c r="C587" s="115"/>
      <c r="D587" s="115"/>
      <c r="E587" s="118"/>
      <c r="F587" s="119"/>
      <c r="G587" s="119"/>
      <c r="H587" s="119"/>
      <c r="I587" s="118"/>
      <c r="J587" s="119"/>
      <c r="K587" s="119"/>
      <c r="L587" s="119"/>
      <c r="M587" s="119"/>
      <c r="N587" s="163"/>
      <c r="O587" s="163"/>
      <c r="P587" s="163"/>
      <c r="Q587" s="9" t="str">
        <f>IFERROR(VLOOKUP($F$4,不良项目!D$5:E$8,2,FALSE)*VLOOKUP(RIGHT(D587,2),不良项目!D$11:E$37,2,FALSE),"")</f>
        <v/>
      </c>
    </row>
    <row r="588" spans="2:17">
      <c r="B588" s="192"/>
      <c r="C588" s="176"/>
      <c r="D588" s="176"/>
      <c r="E588" s="177"/>
      <c r="F588" s="178"/>
      <c r="G588" s="178"/>
      <c r="H588" s="178"/>
      <c r="I588" s="177"/>
      <c r="J588" s="178"/>
      <c r="K588" s="178"/>
      <c r="L588" s="178"/>
      <c r="M588" s="178"/>
      <c r="N588" s="196"/>
      <c r="O588" s="196"/>
      <c r="P588" s="196"/>
      <c r="Q588" s="9" t="str">
        <f>IFERROR(VLOOKUP($F$4,不良项目!D$5:E$8,2,FALSE)*VLOOKUP(RIGHT(D588,2),不良项目!D$11:E$37,2,FALSE),"")</f>
        <v/>
      </c>
    </row>
    <row r="591" spans="2:17">
      <c r="B591" s="236"/>
      <c r="C591" s="238"/>
      <c r="D591" s="238"/>
      <c r="E591" s="251"/>
      <c r="F591" s="252"/>
      <c r="G591" s="252"/>
      <c r="H591" s="253"/>
      <c r="I591" s="251"/>
      <c r="J591" s="252"/>
      <c r="K591" s="252"/>
      <c r="L591" s="252"/>
      <c r="M591" s="257"/>
      <c r="N591" s="243"/>
      <c r="O591" s="243"/>
      <c r="P591" s="243"/>
    </row>
    <row r="592" spans="2:17">
      <c r="B592" s="237"/>
      <c r="C592" s="239"/>
      <c r="D592" s="239"/>
      <c r="E592" s="254"/>
      <c r="F592" s="255"/>
      <c r="G592" s="255"/>
      <c r="H592" s="256"/>
      <c r="I592" s="254"/>
      <c r="J592" s="255"/>
      <c r="K592" s="255"/>
      <c r="L592" s="255"/>
      <c r="M592" s="258"/>
      <c r="N592" s="245"/>
      <c r="O592" s="245"/>
      <c r="P592" s="245"/>
    </row>
    <row r="593" spans="2:17">
      <c r="B593" s="114"/>
      <c r="C593" s="115"/>
      <c r="D593" s="115"/>
      <c r="E593" s="259"/>
      <c r="F593" s="250"/>
      <c r="G593" s="250"/>
      <c r="H593" s="250"/>
      <c r="I593" s="259"/>
      <c r="J593" s="260"/>
      <c r="K593" s="260"/>
      <c r="L593" s="260"/>
      <c r="M593" s="260"/>
      <c r="N593" s="163"/>
      <c r="O593" s="163"/>
      <c r="P593" s="163"/>
      <c r="Q593" s="9" t="str">
        <f>IFERROR(VLOOKUP($F$4,不良项目!D$5:E$8,2,FALSE)*VLOOKUP(RIGHT(D593,2),不良项目!D$11:E$37,2,FALSE),"")</f>
        <v/>
      </c>
    </row>
    <row r="594" spans="2:17">
      <c r="B594" s="114"/>
      <c r="C594" s="115"/>
      <c r="D594" s="115"/>
      <c r="E594" s="249"/>
      <c r="F594" s="250"/>
      <c r="G594" s="250"/>
      <c r="H594" s="250"/>
      <c r="I594" s="259"/>
      <c r="J594" s="260"/>
      <c r="K594" s="260"/>
      <c r="L594" s="260"/>
      <c r="M594" s="260"/>
      <c r="N594" s="163"/>
      <c r="O594" s="163"/>
      <c r="P594" s="163"/>
      <c r="Q594" s="9" t="str">
        <f>IFERROR(VLOOKUP($F$4,不良项目!D$5:E$8,2,FALSE)*VLOOKUP(RIGHT(D594,2),不良项目!D$11:E$37,2,FALSE),"")</f>
        <v/>
      </c>
    </row>
    <row r="595" spans="2:17">
      <c r="B595" s="114"/>
      <c r="C595" s="115"/>
      <c r="D595" s="115"/>
      <c r="E595" s="249"/>
      <c r="F595" s="250"/>
      <c r="G595" s="250"/>
      <c r="H595" s="250"/>
      <c r="I595" s="259"/>
      <c r="J595" s="260"/>
      <c r="K595" s="260"/>
      <c r="L595" s="260"/>
      <c r="M595" s="260"/>
      <c r="N595" s="163"/>
      <c r="O595" s="163"/>
      <c r="P595" s="163"/>
      <c r="Q595" s="9" t="str">
        <f>IFERROR(VLOOKUP($F$4,不良项目!D$5:E$8,2,FALSE)*VLOOKUP(RIGHT(D595,2),不良项目!D$11:E$37,2,FALSE),"")</f>
        <v/>
      </c>
    </row>
    <row r="596" spans="2:17">
      <c r="B596" s="114"/>
      <c r="C596" s="180"/>
      <c r="D596" s="181"/>
      <c r="E596" s="118"/>
      <c r="F596" s="119"/>
      <c r="G596" s="119"/>
      <c r="H596" s="119"/>
      <c r="I596" s="259"/>
      <c r="J596" s="260"/>
      <c r="K596" s="260"/>
      <c r="L596" s="260"/>
      <c r="M596" s="260"/>
      <c r="N596" s="163"/>
      <c r="O596" s="163"/>
      <c r="P596" s="163"/>
      <c r="Q596" s="9" t="str">
        <f>IFERROR(VLOOKUP($F$4,不良项目!D$5:E$8,2,FALSE)*VLOOKUP(RIGHT(D596,2),不良项目!D$11:E$37,2,FALSE),"")</f>
        <v/>
      </c>
    </row>
    <row r="597" spans="2:17">
      <c r="B597" s="114"/>
      <c r="C597" s="115"/>
      <c r="D597" s="115"/>
      <c r="E597" s="118"/>
      <c r="F597" s="119"/>
      <c r="G597" s="119"/>
      <c r="H597" s="119"/>
      <c r="I597" s="118"/>
      <c r="J597" s="119"/>
      <c r="K597" s="119"/>
      <c r="L597" s="119"/>
      <c r="M597" s="119"/>
      <c r="N597" s="163"/>
      <c r="O597" s="163"/>
      <c r="P597" s="163"/>
      <c r="Q597" s="9" t="str">
        <f>IFERROR(VLOOKUP($F$4,不良项目!D$5:E$8,2,FALSE)*VLOOKUP(RIGHT(D597,2),不良项目!D$11:E$37,2,FALSE),"")</f>
        <v/>
      </c>
    </row>
    <row r="598" spans="2:17">
      <c r="B598" s="114"/>
      <c r="C598" s="115"/>
      <c r="D598" s="115"/>
      <c r="E598" s="118"/>
      <c r="F598" s="119"/>
      <c r="G598" s="119"/>
      <c r="H598" s="119"/>
      <c r="I598" s="118"/>
      <c r="J598" s="119"/>
      <c r="K598" s="119"/>
      <c r="L598" s="119"/>
      <c r="M598" s="119"/>
      <c r="N598" s="163"/>
      <c r="O598" s="163"/>
      <c r="P598" s="163"/>
      <c r="Q598" s="9" t="str">
        <f>IFERROR(VLOOKUP($F$4,不良项目!D$5:E$8,2,FALSE)*VLOOKUP(RIGHT(D598,2),不良项目!D$11:E$37,2,FALSE),"")</f>
        <v/>
      </c>
    </row>
    <row r="599" spans="2:17">
      <c r="B599" s="114"/>
      <c r="C599" s="115"/>
      <c r="D599" s="115"/>
      <c r="E599" s="118"/>
      <c r="F599" s="119"/>
      <c r="G599" s="119"/>
      <c r="H599" s="119"/>
      <c r="I599" s="118"/>
      <c r="J599" s="119"/>
      <c r="K599" s="119"/>
      <c r="L599" s="119"/>
      <c r="M599" s="119"/>
      <c r="N599" s="163"/>
      <c r="O599" s="163"/>
      <c r="P599" s="163"/>
      <c r="Q599" s="9" t="str">
        <f>IFERROR(VLOOKUP($F$4,不良项目!D$5:E$8,2,FALSE)*VLOOKUP(RIGHT(D599,2),不良项目!D$11:E$37,2,FALSE),"")</f>
        <v/>
      </c>
    </row>
    <row r="600" spans="2:17">
      <c r="B600" s="114"/>
      <c r="C600" s="115"/>
      <c r="D600" s="115"/>
      <c r="E600" s="118"/>
      <c r="F600" s="119"/>
      <c r="G600" s="119"/>
      <c r="H600" s="119"/>
      <c r="I600" s="118"/>
      <c r="J600" s="119"/>
      <c r="K600" s="119"/>
      <c r="L600" s="119"/>
      <c r="M600" s="119"/>
      <c r="N600" s="163"/>
      <c r="O600" s="163"/>
      <c r="P600" s="163"/>
      <c r="Q600" s="9" t="str">
        <f>IFERROR(VLOOKUP($F$4,不良项目!D$5:E$8,2,FALSE)*VLOOKUP(RIGHT(D600,2),不良项目!D$11:E$37,2,FALSE),"")</f>
        <v/>
      </c>
    </row>
    <row r="601" spans="2:17">
      <c r="B601" s="114"/>
      <c r="C601" s="115"/>
      <c r="D601" s="115"/>
      <c r="E601" s="118"/>
      <c r="F601" s="119"/>
      <c r="G601" s="119"/>
      <c r="H601" s="119"/>
      <c r="I601" s="118"/>
      <c r="J601" s="119"/>
      <c r="K601" s="119"/>
      <c r="L601" s="119"/>
      <c r="M601" s="119"/>
      <c r="N601" s="163"/>
      <c r="O601" s="163"/>
      <c r="P601" s="163"/>
      <c r="Q601" s="9" t="str">
        <f>IFERROR(VLOOKUP($F$4,不良项目!D$5:E$8,2,FALSE)*VLOOKUP(RIGHT(D601,2),不良项目!D$11:E$37,2,FALSE),"")</f>
        <v/>
      </c>
    </row>
    <row r="602" spans="2:17">
      <c r="B602" s="114"/>
      <c r="C602" s="115"/>
      <c r="D602" s="115"/>
      <c r="E602" s="118"/>
      <c r="F602" s="119"/>
      <c r="G602" s="119"/>
      <c r="H602" s="119"/>
      <c r="I602" s="118"/>
      <c r="J602" s="119"/>
      <c r="K602" s="119"/>
      <c r="L602" s="119"/>
      <c r="M602" s="119"/>
      <c r="N602" s="163"/>
      <c r="O602" s="163"/>
      <c r="P602" s="163"/>
      <c r="Q602" s="9" t="str">
        <f>IFERROR(VLOOKUP($F$4,不良项目!D$5:E$8,2,FALSE)*VLOOKUP(RIGHT(D602,2),不良项目!D$11:E$37,2,FALSE),"")</f>
        <v/>
      </c>
    </row>
    <row r="603" spans="2:17">
      <c r="B603" s="114"/>
      <c r="C603" s="115"/>
      <c r="D603" s="115"/>
      <c r="E603" s="118"/>
      <c r="F603" s="119"/>
      <c r="G603" s="119"/>
      <c r="H603" s="119"/>
      <c r="I603" s="118"/>
      <c r="J603" s="119"/>
      <c r="K603" s="119"/>
      <c r="L603" s="119"/>
      <c r="M603" s="119"/>
      <c r="N603" s="163"/>
      <c r="O603" s="163"/>
      <c r="P603" s="163"/>
      <c r="Q603" s="9" t="str">
        <f>IFERROR(VLOOKUP($F$4,不良项目!D$5:E$8,2,FALSE)*VLOOKUP(RIGHT(D603,2),不良项目!D$11:E$37,2,FALSE),"")</f>
        <v/>
      </c>
    </row>
    <row r="604" spans="2:17">
      <c r="B604" s="114"/>
      <c r="C604" s="115"/>
      <c r="D604" s="115"/>
      <c r="E604" s="118"/>
      <c r="F604" s="119"/>
      <c r="G604" s="119"/>
      <c r="H604" s="119"/>
      <c r="I604" s="118"/>
      <c r="J604" s="119"/>
      <c r="K604" s="119"/>
      <c r="L604" s="119"/>
      <c r="M604" s="119"/>
      <c r="N604" s="163"/>
      <c r="O604" s="163"/>
      <c r="P604" s="163"/>
      <c r="Q604" s="9" t="str">
        <f>IFERROR(VLOOKUP($F$4,不良项目!D$5:E$8,2,FALSE)*VLOOKUP(RIGHT(D604,2),不良项目!D$11:E$37,2,FALSE),"")</f>
        <v/>
      </c>
    </row>
    <row r="605" spans="2:17">
      <c r="B605" s="114"/>
      <c r="C605" s="115"/>
      <c r="D605" s="115"/>
      <c r="E605" s="118"/>
      <c r="F605" s="119"/>
      <c r="G605" s="119"/>
      <c r="H605" s="119"/>
      <c r="I605" s="118"/>
      <c r="J605" s="119"/>
      <c r="K605" s="119"/>
      <c r="L605" s="119"/>
      <c r="M605" s="119"/>
      <c r="N605" s="163"/>
      <c r="O605" s="163"/>
      <c r="P605" s="163"/>
      <c r="Q605" s="9" t="str">
        <f>IFERROR(VLOOKUP($F$4,不良项目!D$5:E$8,2,FALSE)*VLOOKUP(RIGHT(D605,2),不良项目!D$11:E$37,2,FALSE),"")</f>
        <v/>
      </c>
    </row>
    <row r="606" spans="2:17">
      <c r="B606" s="114"/>
      <c r="C606" s="115"/>
      <c r="D606" s="115"/>
      <c r="E606" s="118"/>
      <c r="F606" s="119"/>
      <c r="G606" s="119"/>
      <c r="H606" s="119"/>
      <c r="I606" s="118"/>
      <c r="J606" s="165"/>
      <c r="K606" s="119"/>
      <c r="L606" s="119"/>
      <c r="M606" s="119"/>
      <c r="N606" s="163"/>
      <c r="O606" s="163"/>
      <c r="P606" s="163"/>
      <c r="Q606" s="9" t="str">
        <f>IFERROR(VLOOKUP($F$4,不良项目!D$5:E$8,2,FALSE)*VLOOKUP(RIGHT(D606,2),不良项目!D$11:E$37,2,FALSE),"")</f>
        <v/>
      </c>
    </row>
    <row r="607" spans="2:17">
      <c r="B607" s="114"/>
      <c r="C607" s="115"/>
      <c r="D607" s="115"/>
      <c r="E607" s="118"/>
      <c r="F607" s="119"/>
      <c r="G607" s="119"/>
      <c r="H607" s="119"/>
      <c r="I607" s="118"/>
      <c r="J607" s="165"/>
      <c r="K607" s="119"/>
      <c r="L607" s="119"/>
      <c r="M607" s="119"/>
      <c r="N607" s="163"/>
      <c r="O607" s="163"/>
      <c r="P607" s="163"/>
      <c r="Q607" s="9" t="str">
        <f>IFERROR(VLOOKUP($F$4,不良项目!D$5:E$8,2,FALSE)*VLOOKUP(RIGHT(D607,2),不良项目!D$11:E$37,2,FALSE),"")</f>
        <v/>
      </c>
    </row>
    <row r="608" spans="2:17">
      <c r="B608" s="114"/>
      <c r="C608" s="115"/>
      <c r="D608" s="115"/>
      <c r="E608" s="118"/>
      <c r="F608" s="119"/>
      <c r="G608" s="119"/>
      <c r="H608" s="119"/>
      <c r="I608" s="118"/>
      <c r="J608" s="165"/>
      <c r="K608" s="119"/>
      <c r="L608" s="119"/>
      <c r="M608" s="119"/>
      <c r="N608" s="163"/>
      <c r="O608" s="163"/>
      <c r="P608" s="163"/>
      <c r="Q608" s="9" t="str">
        <f>IFERROR(VLOOKUP($F$4,不良项目!D$5:E$8,2,FALSE)*VLOOKUP(RIGHT(D608,2),不良项目!D$11:E$37,2,FALSE),"")</f>
        <v/>
      </c>
    </row>
    <row r="609" spans="2:17">
      <c r="B609" s="114"/>
      <c r="C609" s="115"/>
      <c r="D609" s="115"/>
      <c r="E609" s="118"/>
      <c r="F609" s="119"/>
      <c r="G609" s="119"/>
      <c r="H609" s="119"/>
      <c r="I609" s="118"/>
      <c r="J609" s="165"/>
      <c r="K609" s="119"/>
      <c r="L609" s="119"/>
      <c r="M609" s="119"/>
      <c r="N609" s="163"/>
      <c r="O609" s="163"/>
      <c r="P609" s="163"/>
      <c r="Q609" s="9" t="str">
        <f>IFERROR(VLOOKUP($F$4,不良项目!D$5:E$8,2,FALSE)*VLOOKUP(RIGHT(D609,2),不良项目!D$11:E$37,2,FALSE),"")</f>
        <v/>
      </c>
    </row>
    <row r="610" spans="2:17">
      <c r="B610" s="114"/>
      <c r="C610" s="115"/>
      <c r="D610" s="115"/>
      <c r="E610" s="118"/>
      <c r="F610" s="119"/>
      <c r="G610" s="119"/>
      <c r="H610" s="119"/>
      <c r="I610" s="118"/>
      <c r="J610" s="165"/>
      <c r="K610" s="119"/>
      <c r="L610" s="119"/>
      <c r="M610" s="119"/>
      <c r="N610" s="163"/>
      <c r="O610" s="163"/>
      <c r="P610" s="163"/>
      <c r="Q610" s="9" t="str">
        <f>IFERROR(VLOOKUP($F$4,不良项目!D$5:E$8,2,FALSE)*VLOOKUP(RIGHT(D610,2),不良项目!D$11:E$37,2,FALSE),"")</f>
        <v/>
      </c>
    </row>
    <row r="611" spans="2:17">
      <c r="B611" s="114"/>
      <c r="C611" s="115"/>
      <c r="D611" s="115"/>
      <c r="E611" s="118"/>
      <c r="F611" s="119"/>
      <c r="G611" s="119"/>
      <c r="H611" s="119"/>
      <c r="I611" s="118"/>
      <c r="J611" s="119"/>
      <c r="K611" s="119"/>
      <c r="L611" s="119"/>
      <c r="M611" s="119"/>
      <c r="N611" s="163"/>
      <c r="O611" s="163"/>
      <c r="P611" s="163"/>
      <c r="Q611" s="9" t="str">
        <f>IFERROR(VLOOKUP($F$4,不良项目!D$5:E$8,2,FALSE)*VLOOKUP(RIGHT(D611,2),不良项目!D$11:E$37,2,FALSE),"")</f>
        <v/>
      </c>
    </row>
    <row r="612" spans="2:17">
      <c r="B612" s="114"/>
      <c r="C612" s="115"/>
      <c r="D612" s="115"/>
      <c r="E612" s="118"/>
      <c r="F612" s="119"/>
      <c r="G612" s="119"/>
      <c r="H612" s="119"/>
      <c r="I612" s="118"/>
      <c r="J612" s="119"/>
      <c r="K612" s="119"/>
      <c r="L612" s="119"/>
      <c r="M612" s="119"/>
      <c r="N612" s="163"/>
      <c r="O612" s="163"/>
      <c r="P612" s="163"/>
      <c r="Q612" s="9" t="str">
        <f>IFERROR(VLOOKUP($F$4,不良项目!D$5:E$8,2,FALSE)*VLOOKUP(RIGHT(D612,2),不良项目!D$11:E$37,2,FALSE),"")</f>
        <v/>
      </c>
    </row>
    <row r="613" spans="2:17">
      <c r="B613" s="114"/>
      <c r="C613" s="115"/>
      <c r="D613" s="115"/>
      <c r="E613" s="118"/>
      <c r="F613" s="119"/>
      <c r="G613" s="119"/>
      <c r="H613" s="119"/>
      <c r="I613" s="118"/>
      <c r="J613" s="119"/>
      <c r="K613" s="119"/>
      <c r="L613" s="119"/>
      <c r="M613" s="119"/>
      <c r="N613" s="163"/>
      <c r="O613" s="163"/>
      <c r="P613" s="163"/>
      <c r="Q613" s="9" t="str">
        <f>IFERROR(VLOOKUP($F$4,不良项目!D$5:E$8,2,FALSE)*VLOOKUP(RIGHT(D613,2),不良项目!D$11:E$37,2,FALSE),"")</f>
        <v/>
      </c>
    </row>
    <row r="614" spans="2:17">
      <c r="B614" s="114"/>
      <c r="C614" s="115"/>
      <c r="D614" s="115"/>
      <c r="E614" s="118"/>
      <c r="F614" s="119"/>
      <c r="G614" s="119"/>
      <c r="H614" s="119"/>
      <c r="I614" s="118"/>
      <c r="J614" s="119"/>
      <c r="K614" s="119"/>
      <c r="L614" s="119"/>
      <c r="M614" s="119"/>
      <c r="N614" s="163"/>
      <c r="O614" s="163"/>
      <c r="P614" s="163"/>
      <c r="Q614" s="9" t="str">
        <f>IFERROR(VLOOKUP($F$4,不良项目!D$5:E$8,2,FALSE)*VLOOKUP(RIGHT(D614,2),不良项目!D$11:E$37,2,FALSE),"")</f>
        <v/>
      </c>
    </row>
    <row r="615" spans="2:17">
      <c r="B615" s="114"/>
      <c r="C615" s="115"/>
      <c r="D615" s="115"/>
      <c r="E615" s="118"/>
      <c r="F615" s="119"/>
      <c r="G615" s="119"/>
      <c r="H615" s="119"/>
      <c r="I615" s="118"/>
      <c r="J615" s="119"/>
      <c r="K615" s="119"/>
      <c r="L615" s="119"/>
      <c r="M615" s="119"/>
      <c r="N615" s="163"/>
      <c r="O615" s="163"/>
      <c r="P615" s="163"/>
      <c r="Q615" s="9" t="str">
        <f>IFERROR(VLOOKUP($F$4,不良项目!D$5:E$8,2,FALSE)*VLOOKUP(RIGHT(D615,2),不良项目!D$11:E$37,2,FALSE),"")</f>
        <v/>
      </c>
    </row>
    <row r="616" spans="2:17">
      <c r="B616" s="114"/>
      <c r="C616" s="115"/>
      <c r="D616" s="115"/>
      <c r="E616" s="118"/>
      <c r="F616" s="119"/>
      <c r="G616" s="119"/>
      <c r="H616" s="119"/>
      <c r="I616" s="118"/>
      <c r="J616" s="119"/>
      <c r="K616" s="119"/>
      <c r="L616" s="119"/>
      <c r="M616" s="119"/>
      <c r="N616" s="163"/>
      <c r="O616" s="163"/>
      <c r="P616" s="163"/>
      <c r="Q616" s="9" t="str">
        <f>IFERROR(VLOOKUP($F$4,不良项目!D$5:E$8,2,FALSE)*VLOOKUP(RIGHT(D616,2),不良项目!D$11:E$37,2,FALSE),"")</f>
        <v/>
      </c>
    </row>
    <row r="617" spans="2:17">
      <c r="B617" s="114"/>
      <c r="C617" s="115"/>
      <c r="D617" s="115"/>
      <c r="E617" s="118"/>
      <c r="F617" s="119"/>
      <c r="G617" s="119"/>
      <c r="H617" s="119"/>
      <c r="I617" s="118"/>
      <c r="J617" s="119"/>
      <c r="K617" s="119"/>
      <c r="L617" s="119"/>
      <c r="M617" s="119"/>
      <c r="N617" s="163"/>
      <c r="O617" s="163"/>
      <c r="P617" s="163"/>
      <c r="Q617" s="9" t="str">
        <f>IFERROR(VLOOKUP($F$4,不良项目!D$5:E$8,2,FALSE)*VLOOKUP(RIGHT(D617,2),不良项目!D$11:E$37,2,FALSE),"")</f>
        <v/>
      </c>
    </row>
    <row r="618" spans="2:17">
      <c r="B618" s="114"/>
      <c r="C618" s="115"/>
      <c r="D618" s="115"/>
      <c r="E618" s="118"/>
      <c r="F618" s="119"/>
      <c r="G618" s="119"/>
      <c r="H618" s="119"/>
      <c r="I618" s="118"/>
      <c r="J618" s="119"/>
      <c r="K618" s="119"/>
      <c r="L618" s="119"/>
      <c r="M618" s="119"/>
      <c r="N618" s="163"/>
      <c r="O618" s="163"/>
      <c r="P618" s="163"/>
      <c r="Q618" s="9" t="str">
        <f>IFERROR(VLOOKUP($F$4,不良项目!D$5:E$8,2,FALSE)*VLOOKUP(RIGHT(D618,2),不良项目!D$11:E$37,2,FALSE),"")</f>
        <v/>
      </c>
    </row>
    <row r="619" spans="2:17">
      <c r="B619" s="114"/>
      <c r="C619" s="115"/>
      <c r="D619" s="115"/>
      <c r="E619" s="118"/>
      <c r="F619" s="119"/>
      <c r="G619" s="119"/>
      <c r="H619" s="119"/>
      <c r="I619" s="118"/>
      <c r="J619" s="63"/>
      <c r="K619" s="165"/>
      <c r="L619" s="119"/>
      <c r="M619" s="119"/>
      <c r="N619" s="163"/>
      <c r="O619" s="163"/>
      <c r="P619" s="163"/>
      <c r="Q619" s="9" t="str">
        <f>IFERROR(VLOOKUP($F$4,不良项目!D$5:E$8,2,FALSE)*VLOOKUP(RIGHT(D619,2),不良项目!D$11:E$37,2,FALSE),"")</f>
        <v/>
      </c>
    </row>
    <row r="620" spans="2:17">
      <c r="B620" s="114"/>
      <c r="C620" s="115"/>
      <c r="D620" s="115"/>
      <c r="E620" s="118"/>
      <c r="F620" s="119"/>
      <c r="G620" s="119"/>
      <c r="H620" s="119"/>
      <c r="I620" s="118"/>
      <c r="J620" s="63"/>
      <c r="K620" s="119"/>
      <c r="L620" s="119"/>
      <c r="M620" s="119"/>
      <c r="N620" s="163"/>
      <c r="O620" s="163"/>
      <c r="P620" s="163"/>
      <c r="Q620" s="9" t="str">
        <f>IFERROR(VLOOKUP($F$4,不良项目!D$5:E$8,2,FALSE)*VLOOKUP(RIGHT(D620,2),不良项目!D$11:E$37,2,FALSE),"")</f>
        <v/>
      </c>
    </row>
    <row r="621" spans="2:17">
      <c r="B621" s="114"/>
      <c r="C621" s="115"/>
      <c r="D621" s="115"/>
      <c r="E621" s="118"/>
      <c r="F621" s="119"/>
      <c r="G621" s="119"/>
      <c r="H621" s="119"/>
      <c r="I621" s="118"/>
      <c r="J621" s="119"/>
      <c r="K621" s="119"/>
      <c r="L621" s="119"/>
      <c r="M621" s="119"/>
      <c r="N621" s="163"/>
      <c r="O621" s="163"/>
      <c r="P621" s="163"/>
      <c r="Q621" s="9" t="str">
        <f>IFERROR(VLOOKUP($F$4,不良项目!D$5:E$8,2,FALSE)*VLOOKUP(RIGHT(D621,2),不良项目!D$11:E$37,2,FALSE),"")</f>
        <v/>
      </c>
    </row>
    <row r="622" spans="2:17">
      <c r="B622" s="114"/>
      <c r="C622" s="115"/>
      <c r="D622" s="115"/>
      <c r="E622" s="118"/>
      <c r="F622" s="119"/>
      <c r="G622" s="119"/>
      <c r="H622" s="119"/>
      <c r="I622" s="118"/>
      <c r="J622" s="119"/>
      <c r="K622" s="119"/>
      <c r="L622" s="168"/>
      <c r="M622" s="119"/>
      <c r="N622" s="163"/>
      <c r="O622" s="163"/>
      <c r="P622" s="163"/>
      <c r="Q622" s="9" t="str">
        <f>IFERROR(VLOOKUP($F$4,不良项目!D$5:E$8,2,FALSE)*VLOOKUP(RIGHT(D622,2),不良项目!D$11:E$37,2,FALSE),"")</f>
        <v/>
      </c>
    </row>
    <row r="623" spans="2:17">
      <c r="B623" s="114"/>
      <c r="C623" s="115"/>
      <c r="D623" s="115"/>
      <c r="E623" s="118"/>
      <c r="F623" s="119"/>
      <c r="G623" s="119"/>
      <c r="H623" s="119"/>
      <c r="I623" s="118"/>
      <c r="J623" s="119"/>
      <c r="K623" s="119"/>
      <c r="L623" s="119"/>
      <c r="M623" s="119"/>
      <c r="N623" s="163"/>
      <c r="O623" s="163"/>
      <c r="P623" s="163"/>
      <c r="Q623" s="9" t="str">
        <f>IFERROR(VLOOKUP($F$4,不良项目!D$5:E$8,2,FALSE)*VLOOKUP(RIGHT(D623,2),不良项目!D$11:E$37,2,FALSE),"")</f>
        <v/>
      </c>
    </row>
    <row r="624" spans="2:17">
      <c r="B624" s="114"/>
      <c r="C624" s="115"/>
      <c r="D624" s="115"/>
      <c r="E624" s="118"/>
      <c r="F624" s="119"/>
      <c r="G624" s="119"/>
      <c r="H624" s="119"/>
      <c r="I624" s="118"/>
      <c r="J624" s="119"/>
      <c r="K624" s="119"/>
      <c r="L624" s="119"/>
      <c r="M624" s="119"/>
      <c r="N624" s="163"/>
      <c r="O624" s="163"/>
      <c r="P624" s="163"/>
      <c r="Q624" s="9" t="str">
        <f>IFERROR(VLOOKUP($F$4,不良项目!D$5:E$8,2,FALSE)*VLOOKUP(RIGHT(D624,2),不良项目!D$11:E$37,2,FALSE),"")</f>
        <v/>
      </c>
    </row>
    <row r="625" spans="2:17" ht="21">
      <c r="B625" s="114"/>
      <c r="C625" s="115"/>
      <c r="D625" s="115"/>
      <c r="E625" s="118"/>
      <c r="F625" s="119"/>
      <c r="G625" s="185"/>
      <c r="H625" s="119"/>
      <c r="I625" s="118"/>
      <c r="J625" s="119"/>
      <c r="K625" s="119"/>
      <c r="L625" s="119"/>
      <c r="M625" s="119"/>
      <c r="N625" s="163"/>
      <c r="O625" s="163"/>
      <c r="P625" s="163"/>
      <c r="Q625" s="9" t="str">
        <f>IFERROR(VLOOKUP($F$4,不良项目!D$5:E$8,2,FALSE)*VLOOKUP(RIGHT(D625,2),不良项目!D$11:E$37,2,FALSE),"")</f>
        <v/>
      </c>
    </row>
    <row r="626" spans="2:17">
      <c r="B626" s="114"/>
      <c r="C626" s="115"/>
      <c r="D626" s="115"/>
      <c r="E626" s="118"/>
      <c r="F626" s="119"/>
      <c r="G626" s="119"/>
      <c r="H626" s="119"/>
      <c r="I626" s="118"/>
      <c r="J626" s="119"/>
      <c r="K626" s="119"/>
      <c r="L626" s="119"/>
      <c r="M626" s="119"/>
      <c r="N626" s="163"/>
      <c r="O626" s="163"/>
      <c r="P626" s="163"/>
      <c r="Q626" s="9" t="str">
        <f>IFERROR(VLOOKUP($F$4,不良项目!D$5:E$8,2,FALSE)*VLOOKUP(RIGHT(D626,2),不良项目!D$11:E$37,2,FALSE),"")</f>
        <v/>
      </c>
    </row>
    <row r="627" spans="2:17">
      <c r="B627" s="114"/>
      <c r="C627" s="115"/>
      <c r="D627" s="115"/>
      <c r="E627" s="118"/>
      <c r="F627" s="119"/>
      <c r="G627" s="119"/>
      <c r="H627" s="119"/>
      <c r="I627" s="118"/>
      <c r="J627" s="119"/>
      <c r="K627" s="119"/>
      <c r="L627" s="119"/>
      <c r="M627" s="119"/>
      <c r="N627" s="163"/>
      <c r="O627" s="163"/>
      <c r="P627" s="163"/>
      <c r="Q627" s="9" t="str">
        <f>IFERROR(VLOOKUP($F$4,不良项目!D$5:E$8,2,FALSE)*VLOOKUP(RIGHT(D627,2),不良项目!D$11:E$37,2,FALSE),"")</f>
        <v/>
      </c>
    </row>
    <row r="628" spans="2:17">
      <c r="B628" s="114"/>
      <c r="C628" s="115"/>
      <c r="D628" s="115"/>
      <c r="E628" s="118"/>
      <c r="F628" s="119"/>
      <c r="G628" s="119"/>
      <c r="H628" s="119"/>
      <c r="I628" s="118"/>
      <c r="J628" s="119"/>
      <c r="K628" s="119"/>
      <c r="L628" s="119"/>
      <c r="M628" s="119"/>
      <c r="N628" s="163"/>
      <c r="O628" s="163"/>
      <c r="P628" s="163"/>
      <c r="Q628" s="9" t="str">
        <f>IFERROR(VLOOKUP($F$4,不良项目!D$5:E$8,2,FALSE)*VLOOKUP(RIGHT(D628,2),不良项目!D$11:E$37,2,FALSE),"")</f>
        <v/>
      </c>
    </row>
    <row r="629" spans="2:17">
      <c r="B629" s="114"/>
      <c r="C629" s="115"/>
      <c r="D629" s="115"/>
      <c r="E629" s="118"/>
      <c r="F629" s="119"/>
      <c r="G629" s="119"/>
      <c r="H629" s="119"/>
      <c r="I629" s="118"/>
      <c r="J629" s="119"/>
      <c r="K629" s="119"/>
      <c r="L629" s="119"/>
      <c r="M629" s="119"/>
      <c r="N629" s="163"/>
      <c r="O629" s="163"/>
      <c r="P629" s="163"/>
      <c r="Q629" s="9" t="str">
        <f>IFERROR(VLOOKUP($F$4,不良项目!D$5:E$8,2,FALSE)*VLOOKUP(RIGHT(D629,2),不良项目!D$11:E$37,2,FALSE),"")</f>
        <v/>
      </c>
    </row>
    <row r="630" spans="2:17">
      <c r="B630" s="114"/>
      <c r="C630" s="115"/>
      <c r="D630" s="115"/>
      <c r="E630" s="118"/>
      <c r="F630" s="119"/>
      <c r="G630" s="119"/>
      <c r="H630" s="119"/>
      <c r="I630" s="118"/>
      <c r="J630" s="119"/>
      <c r="K630" s="119"/>
      <c r="L630" s="119"/>
      <c r="M630" s="119"/>
      <c r="N630" s="163"/>
      <c r="O630" s="163"/>
      <c r="P630" s="163"/>
      <c r="Q630" s="9" t="str">
        <f>IFERROR(VLOOKUP($F$4,不良项目!D$5:E$8,2,FALSE)*VLOOKUP(RIGHT(D630,2),不良项目!D$11:E$37,2,FALSE),"")</f>
        <v/>
      </c>
    </row>
    <row r="631" spans="2:17">
      <c r="B631" s="114"/>
      <c r="C631" s="115"/>
      <c r="D631" s="115"/>
      <c r="E631" s="118"/>
      <c r="F631" s="119"/>
      <c r="G631" s="119"/>
      <c r="H631" s="119"/>
      <c r="I631" s="118"/>
      <c r="J631" s="119"/>
      <c r="K631" s="119"/>
      <c r="L631" s="119"/>
      <c r="M631" s="119"/>
      <c r="N631" s="163"/>
      <c r="O631" s="163"/>
      <c r="P631" s="163"/>
      <c r="Q631" s="9" t="str">
        <f>IFERROR(VLOOKUP($F$4,不良项目!D$5:E$8,2,FALSE)*VLOOKUP(RIGHT(D631,2),不良项目!D$11:E$37,2,FALSE),"")</f>
        <v/>
      </c>
    </row>
    <row r="632" spans="2:17">
      <c r="B632" s="114"/>
      <c r="C632" s="115"/>
      <c r="D632" s="115"/>
      <c r="E632" s="118"/>
      <c r="F632" s="119"/>
      <c r="G632" s="119"/>
      <c r="H632" s="119"/>
      <c r="I632" s="118"/>
      <c r="J632" s="119"/>
      <c r="K632" s="119"/>
      <c r="L632" s="119"/>
      <c r="M632" s="119"/>
      <c r="N632" s="163"/>
      <c r="O632" s="163"/>
      <c r="P632" s="163"/>
      <c r="Q632" s="9" t="str">
        <f>IFERROR(VLOOKUP($F$4,不良项目!D$5:E$8,2,FALSE)*VLOOKUP(RIGHT(D632,2),不良项目!D$11:E$37,2,FALSE),"")</f>
        <v/>
      </c>
    </row>
    <row r="633" spans="2:17">
      <c r="B633" s="120"/>
      <c r="C633" s="121"/>
      <c r="D633" s="121"/>
      <c r="E633" s="122"/>
      <c r="F633" s="123"/>
      <c r="G633" s="123"/>
      <c r="H633" s="123"/>
      <c r="I633" s="122"/>
      <c r="J633" s="123"/>
      <c r="K633" s="123"/>
      <c r="L633" s="123"/>
      <c r="M633" s="123"/>
      <c r="N633" s="167"/>
      <c r="O633" s="167"/>
      <c r="P633" s="167"/>
      <c r="Q633" s="9" t="str">
        <f>IFERROR(VLOOKUP($F$4,不良项目!D$5:E$8,2,FALSE)*VLOOKUP(RIGHT(D633,2),不良项目!D$11:E$37,2,FALSE),"")</f>
        <v/>
      </c>
    </row>
    <row r="634" spans="2:17">
      <c r="B634" s="114"/>
      <c r="C634" s="115"/>
      <c r="D634" s="115"/>
      <c r="E634" s="259"/>
      <c r="F634" s="250"/>
      <c r="G634" s="250"/>
      <c r="H634" s="250"/>
      <c r="I634" s="259"/>
      <c r="J634" s="260"/>
      <c r="K634" s="260"/>
      <c r="L634" s="260"/>
      <c r="M634" s="260"/>
      <c r="N634" s="163"/>
      <c r="O634" s="163"/>
      <c r="P634" s="163"/>
      <c r="Q634" s="9" t="str">
        <f>IFERROR(VLOOKUP($F$4,不良项目!D$5:E$8,2,FALSE)*VLOOKUP(RIGHT(D634,2),不良项目!D$11:E$37,2,FALSE),"")</f>
        <v/>
      </c>
    </row>
    <row r="635" spans="2:17">
      <c r="B635" s="114"/>
      <c r="C635" s="115"/>
      <c r="D635" s="115"/>
      <c r="E635" s="249"/>
      <c r="F635" s="250"/>
      <c r="G635" s="250"/>
      <c r="H635" s="250"/>
      <c r="I635" s="259"/>
      <c r="J635" s="260"/>
      <c r="K635" s="260"/>
      <c r="L635" s="260"/>
      <c r="M635" s="260"/>
      <c r="N635" s="163"/>
      <c r="O635" s="163"/>
      <c r="P635" s="163"/>
      <c r="Q635" s="9" t="str">
        <f>IFERROR(VLOOKUP($F$4,不良项目!D$5:E$8,2,FALSE)*VLOOKUP(RIGHT(D635,2),不良项目!D$11:E$37,2,FALSE),"")</f>
        <v/>
      </c>
    </row>
    <row r="636" spans="2:17">
      <c r="B636" s="114"/>
      <c r="C636" s="115"/>
      <c r="D636" s="115"/>
      <c r="E636" s="249"/>
      <c r="F636" s="250"/>
      <c r="G636" s="250"/>
      <c r="H636" s="250"/>
      <c r="I636" s="259"/>
      <c r="J636" s="260"/>
      <c r="K636" s="260"/>
      <c r="L636" s="260"/>
      <c r="M636" s="260"/>
      <c r="N636" s="163"/>
      <c r="O636" s="163"/>
      <c r="P636" s="163"/>
      <c r="Q636" s="9" t="str">
        <f>IFERROR(VLOOKUP($F$4,不良项目!D$5:E$8,2,FALSE)*VLOOKUP(RIGHT(D636,2),不良项目!D$11:E$37,2,FALSE),"")</f>
        <v/>
      </c>
    </row>
    <row r="637" spans="2:17">
      <c r="B637" s="114"/>
      <c r="C637" s="180"/>
      <c r="D637" s="181"/>
      <c r="E637" s="118"/>
      <c r="F637" s="119"/>
      <c r="G637" s="119"/>
      <c r="H637" s="119"/>
      <c r="I637" s="259"/>
      <c r="J637" s="260"/>
      <c r="K637" s="260"/>
      <c r="L637" s="260"/>
      <c r="M637" s="260"/>
      <c r="N637" s="163"/>
      <c r="O637" s="163"/>
      <c r="P637" s="163"/>
      <c r="Q637" s="9" t="str">
        <f>IFERROR(VLOOKUP($F$4,不良项目!D$5:E$8,2,FALSE)*VLOOKUP(RIGHT(D637,2),不良项目!D$11:E$37,2,FALSE),"")</f>
        <v/>
      </c>
    </row>
    <row r="638" spans="2:17">
      <c r="B638" s="114"/>
      <c r="C638" s="115"/>
      <c r="D638" s="115"/>
      <c r="E638" s="118"/>
      <c r="F638" s="119"/>
      <c r="G638" s="119"/>
      <c r="H638" s="119"/>
      <c r="I638" s="118"/>
      <c r="J638" s="119"/>
      <c r="K638" s="119"/>
      <c r="L638" s="119"/>
      <c r="M638" s="119"/>
      <c r="N638" s="163"/>
      <c r="O638" s="163"/>
      <c r="P638" s="163"/>
      <c r="Q638" s="9" t="str">
        <f>IFERROR(VLOOKUP($F$4,不良项目!D$5:E$8,2,FALSE)*VLOOKUP(RIGHT(D638,2),不良项目!D$11:E$37,2,FALSE),"")</f>
        <v/>
      </c>
    </row>
    <row r="639" spans="2:17">
      <c r="B639" s="114"/>
      <c r="C639" s="115"/>
      <c r="D639" s="115"/>
      <c r="E639" s="118"/>
      <c r="F639" s="119"/>
      <c r="G639" s="119"/>
      <c r="H639" s="119"/>
      <c r="I639" s="118"/>
      <c r="J639" s="119"/>
      <c r="K639" s="119"/>
      <c r="L639" s="119"/>
      <c r="M639" s="119"/>
      <c r="N639" s="163"/>
      <c r="O639" s="163"/>
      <c r="P639" s="163"/>
      <c r="Q639" s="9" t="str">
        <f>IFERROR(VLOOKUP($F$4,不良项目!D$5:E$8,2,FALSE)*VLOOKUP(RIGHT(D639,2),不良项目!D$11:E$37,2,FALSE),"")</f>
        <v/>
      </c>
    </row>
    <row r="640" spans="2:17">
      <c r="B640" s="114"/>
      <c r="C640" s="115"/>
      <c r="D640" s="115"/>
      <c r="E640" s="118"/>
      <c r="F640" s="119"/>
      <c r="G640" s="119"/>
      <c r="H640" s="119"/>
      <c r="I640" s="118"/>
      <c r="J640" s="119"/>
      <c r="K640" s="119"/>
      <c r="L640" s="119"/>
      <c r="M640" s="119"/>
      <c r="N640" s="163"/>
      <c r="O640" s="163"/>
      <c r="P640" s="163"/>
      <c r="Q640" s="9" t="str">
        <f>IFERROR(VLOOKUP($F$4,不良项目!D$5:E$8,2,FALSE)*VLOOKUP(RIGHT(D640,2),不良项目!D$11:E$37,2,FALSE),"")</f>
        <v/>
      </c>
    </row>
    <row r="641" spans="2:17">
      <c r="B641" s="114"/>
      <c r="C641" s="115"/>
      <c r="D641" s="115"/>
      <c r="E641" s="118"/>
      <c r="F641" s="119"/>
      <c r="G641" s="119"/>
      <c r="H641" s="119"/>
      <c r="I641" s="118"/>
      <c r="J641" s="119"/>
      <c r="K641" s="119"/>
      <c r="L641" s="119"/>
      <c r="M641" s="119"/>
      <c r="N641" s="163"/>
      <c r="O641" s="163"/>
      <c r="P641" s="163"/>
      <c r="Q641" s="9" t="str">
        <f>IFERROR(VLOOKUP($F$4,不良项目!D$5:E$8,2,FALSE)*VLOOKUP(RIGHT(D641,2),不良项目!D$11:E$37,2,FALSE),"")</f>
        <v/>
      </c>
    </row>
    <row r="642" spans="2:17">
      <c r="B642" s="114"/>
      <c r="C642" s="115"/>
      <c r="D642" s="115"/>
      <c r="E642" s="118"/>
      <c r="F642" s="119"/>
      <c r="G642" s="119"/>
      <c r="H642" s="119"/>
      <c r="I642" s="118"/>
      <c r="J642" s="119"/>
      <c r="K642" s="119"/>
      <c r="L642" s="119"/>
      <c r="M642" s="119"/>
      <c r="N642" s="163"/>
      <c r="O642" s="163"/>
      <c r="P642" s="163"/>
      <c r="Q642" s="9" t="str">
        <f>IFERROR(VLOOKUP($F$4,不良项目!D$5:E$8,2,FALSE)*VLOOKUP(RIGHT(D642,2),不良项目!D$11:E$37,2,FALSE),"")</f>
        <v/>
      </c>
    </row>
    <row r="643" spans="2:17">
      <c r="B643" s="114"/>
      <c r="C643" s="115"/>
      <c r="D643" s="115"/>
      <c r="E643" s="118"/>
      <c r="F643" s="119"/>
      <c r="G643" s="119"/>
      <c r="H643" s="119"/>
      <c r="I643" s="118"/>
      <c r="J643" s="119"/>
      <c r="K643" s="119"/>
      <c r="L643" s="119"/>
      <c r="M643" s="119"/>
      <c r="N643" s="163"/>
      <c r="O643" s="163"/>
      <c r="P643" s="163"/>
      <c r="Q643" s="9" t="str">
        <f>IFERROR(VLOOKUP($F$4,不良项目!D$5:E$8,2,FALSE)*VLOOKUP(RIGHT(D643,2),不良项目!D$11:E$37,2,FALSE),"")</f>
        <v/>
      </c>
    </row>
    <row r="644" spans="2:17">
      <c r="B644" s="114"/>
      <c r="C644" s="115"/>
      <c r="D644" s="115"/>
      <c r="E644" s="118"/>
      <c r="F644" s="119"/>
      <c r="G644" s="119"/>
      <c r="H644" s="119"/>
      <c r="I644" s="118"/>
      <c r="J644" s="119"/>
      <c r="K644" s="119"/>
      <c r="L644" s="119"/>
      <c r="M644" s="119"/>
      <c r="N644" s="163"/>
      <c r="O644" s="163"/>
      <c r="P644" s="163"/>
      <c r="Q644" s="9" t="str">
        <f>IFERROR(VLOOKUP($F$4,不良项目!D$5:E$8,2,FALSE)*VLOOKUP(RIGHT(D644,2),不良项目!D$11:E$37,2,FALSE),"")</f>
        <v/>
      </c>
    </row>
    <row r="645" spans="2:17">
      <c r="B645" s="114"/>
      <c r="C645" s="115"/>
      <c r="D645" s="115"/>
      <c r="E645" s="118"/>
      <c r="F645" s="119"/>
      <c r="G645" s="119"/>
      <c r="H645" s="119"/>
      <c r="I645" s="118"/>
      <c r="J645" s="119"/>
      <c r="K645" s="119"/>
      <c r="L645" s="119"/>
      <c r="M645" s="119"/>
      <c r="N645" s="163"/>
      <c r="O645" s="163"/>
      <c r="P645" s="163"/>
      <c r="Q645" s="9" t="str">
        <f>IFERROR(VLOOKUP($F$4,不良项目!D$5:E$8,2,FALSE)*VLOOKUP(RIGHT(D645,2),不良项目!D$11:E$37,2,FALSE),"")</f>
        <v/>
      </c>
    </row>
    <row r="646" spans="2:17">
      <c r="B646" s="114"/>
      <c r="C646" s="115"/>
      <c r="D646" s="115"/>
      <c r="E646" s="118"/>
      <c r="F646" s="119"/>
      <c r="G646" s="119"/>
      <c r="H646" s="119"/>
      <c r="I646" s="118"/>
      <c r="J646" s="119"/>
      <c r="K646" s="119"/>
      <c r="L646" s="119"/>
      <c r="M646" s="119"/>
      <c r="N646" s="163"/>
      <c r="O646" s="163"/>
      <c r="P646" s="163"/>
      <c r="Q646" s="9" t="str">
        <f>IFERROR(VLOOKUP($F$4,不良项目!D$5:E$8,2,FALSE)*VLOOKUP(RIGHT(D646,2),不良项目!D$11:E$37,2,FALSE),"")</f>
        <v/>
      </c>
    </row>
    <row r="647" spans="2:17">
      <c r="B647" s="114"/>
      <c r="C647" s="115"/>
      <c r="D647" s="115"/>
      <c r="E647" s="118"/>
      <c r="F647" s="119"/>
      <c r="G647" s="119"/>
      <c r="H647" s="119"/>
      <c r="I647" s="118"/>
      <c r="J647" s="119"/>
      <c r="K647" s="119"/>
      <c r="L647" s="119"/>
      <c r="M647" s="119"/>
      <c r="N647" s="163"/>
      <c r="O647" s="163"/>
      <c r="P647" s="163"/>
      <c r="Q647" s="9" t="str">
        <f>IFERROR(VLOOKUP($F$4,不良项目!D$5:E$8,2,FALSE)*VLOOKUP(RIGHT(D647,2),不良项目!D$11:E$37,2,FALSE),"")</f>
        <v/>
      </c>
    </row>
    <row r="648" spans="2:17">
      <c r="B648" s="114"/>
      <c r="C648" s="115"/>
      <c r="D648" s="115"/>
      <c r="E648" s="118"/>
      <c r="F648" s="119"/>
      <c r="G648" s="119"/>
      <c r="H648" s="119"/>
      <c r="I648" s="118"/>
      <c r="J648" s="119"/>
      <c r="K648" s="119"/>
      <c r="L648" s="119"/>
      <c r="M648" s="119"/>
      <c r="N648" s="163"/>
      <c r="O648" s="163"/>
      <c r="P648" s="163"/>
      <c r="Q648" s="9" t="str">
        <f>IFERROR(VLOOKUP($F$4,不良项目!D$5:E$8,2,FALSE)*VLOOKUP(RIGHT(D648,2),不良项目!D$11:E$37,2,FALSE),"")</f>
        <v/>
      </c>
    </row>
    <row r="649" spans="2:17">
      <c r="B649" s="114"/>
      <c r="C649" s="115"/>
      <c r="D649" s="115"/>
      <c r="E649" s="118"/>
      <c r="F649" s="119"/>
      <c r="G649" s="119"/>
      <c r="H649" s="119"/>
      <c r="I649" s="118"/>
      <c r="J649" s="119"/>
      <c r="K649" s="119"/>
      <c r="L649" s="119"/>
      <c r="M649" s="119"/>
      <c r="N649" s="163"/>
      <c r="O649" s="163"/>
      <c r="P649" s="163"/>
      <c r="Q649" s="9" t="str">
        <f>IFERROR(VLOOKUP($F$4,不良项目!D$5:E$8,2,FALSE)*VLOOKUP(RIGHT(D649,2),不良项目!D$11:E$37,2,FALSE),"")</f>
        <v/>
      </c>
    </row>
    <row r="650" spans="2:17">
      <c r="B650" s="114"/>
      <c r="C650" s="115"/>
      <c r="D650" s="115"/>
      <c r="E650" s="118"/>
      <c r="F650" s="119"/>
      <c r="G650" s="119"/>
      <c r="H650" s="119"/>
      <c r="I650" s="118"/>
      <c r="J650" s="119"/>
      <c r="K650" s="119"/>
      <c r="L650" s="119"/>
      <c r="M650" s="119"/>
      <c r="N650" s="163"/>
      <c r="O650" s="163"/>
      <c r="P650" s="163"/>
      <c r="Q650" s="9" t="str">
        <f>IFERROR(VLOOKUP($F$4,不良项目!D$5:E$8,2,FALSE)*VLOOKUP(RIGHT(D650,2),不良项目!D$11:E$37,2,FALSE),"")</f>
        <v/>
      </c>
    </row>
    <row r="651" spans="2:17">
      <c r="B651" s="114"/>
      <c r="C651" s="115"/>
      <c r="D651" s="115"/>
      <c r="E651" s="118"/>
      <c r="F651" s="119"/>
      <c r="G651" s="119"/>
      <c r="H651" s="119"/>
      <c r="I651" s="118"/>
      <c r="J651" s="119"/>
      <c r="K651" s="119"/>
      <c r="L651" s="119"/>
      <c r="M651" s="119"/>
      <c r="N651" s="163"/>
      <c r="O651" s="163"/>
      <c r="P651" s="163"/>
    </row>
    <row r="652" spans="2:17">
      <c r="B652" s="114"/>
      <c r="C652" s="115"/>
      <c r="D652" s="115"/>
      <c r="E652" s="118"/>
      <c r="F652" s="119"/>
      <c r="G652" s="119"/>
      <c r="H652" s="119"/>
      <c r="I652" s="118"/>
      <c r="J652" s="119"/>
      <c r="K652" s="119"/>
      <c r="L652" s="119"/>
      <c r="M652" s="119"/>
      <c r="N652" s="163"/>
      <c r="O652" s="163"/>
      <c r="P652" s="163"/>
    </row>
    <row r="653" spans="2:17">
      <c r="B653" s="114"/>
      <c r="C653" s="115"/>
      <c r="D653" s="115"/>
      <c r="E653" s="118"/>
      <c r="F653" s="119"/>
      <c r="G653" s="119"/>
      <c r="H653" s="119"/>
      <c r="I653" s="118"/>
      <c r="J653" s="119"/>
      <c r="K653" s="119"/>
      <c r="L653" s="119"/>
      <c r="M653" s="119"/>
      <c r="N653" s="163"/>
      <c r="O653" s="163"/>
      <c r="P653" s="163"/>
    </row>
    <row r="654" spans="2:17">
      <c r="B654" s="114"/>
      <c r="C654" s="115"/>
      <c r="D654" s="115"/>
      <c r="E654" s="118"/>
      <c r="F654" s="119"/>
      <c r="G654" s="119"/>
      <c r="H654" s="119"/>
      <c r="I654" s="118"/>
      <c r="J654" s="119"/>
      <c r="K654" s="119"/>
      <c r="L654" s="119"/>
      <c r="M654" s="119"/>
      <c r="N654" s="163"/>
      <c r="O654" s="163"/>
      <c r="P654" s="163"/>
    </row>
    <row r="655" spans="2:17">
      <c r="B655" s="114"/>
      <c r="C655" s="115"/>
      <c r="D655" s="115"/>
      <c r="E655" s="118"/>
      <c r="F655" s="119"/>
      <c r="G655" s="119"/>
      <c r="H655" s="119"/>
      <c r="I655" s="118"/>
      <c r="J655" s="119"/>
      <c r="K655" s="119"/>
      <c r="L655" s="119"/>
      <c r="M655" s="119"/>
      <c r="N655" s="163"/>
      <c r="O655" s="163"/>
      <c r="P655" s="163"/>
    </row>
    <row r="656" spans="2:17">
      <c r="B656" s="114"/>
      <c r="C656" s="115"/>
      <c r="D656" s="115"/>
      <c r="E656" s="118"/>
      <c r="F656" s="119"/>
      <c r="G656" s="119"/>
      <c r="H656" s="119"/>
      <c r="I656" s="118"/>
      <c r="J656" s="119"/>
      <c r="K656" s="119"/>
      <c r="L656" s="119"/>
      <c r="M656" s="119"/>
      <c r="N656" s="163"/>
      <c r="O656" s="163"/>
      <c r="P656" s="163"/>
      <c r="Q656" s="9" t="str">
        <f>IFERROR(VLOOKUP($F$4,不良项目!D$5:E$8,2,FALSE)*VLOOKUP(RIGHT(D656,2),不良项目!D$11:E$37,2,FALSE),"")</f>
        <v/>
      </c>
    </row>
    <row r="657" spans="2:17">
      <c r="B657" s="114"/>
      <c r="C657" s="115"/>
      <c r="D657" s="115"/>
      <c r="E657" s="118"/>
      <c r="F657" s="119"/>
      <c r="G657" s="119"/>
      <c r="H657" s="119"/>
      <c r="I657" s="118"/>
      <c r="J657" s="119"/>
      <c r="K657" s="119"/>
      <c r="L657" s="119"/>
      <c r="M657" s="119"/>
      <c r="N657" s="163"/>
      <c r="O657" s="163"/>
      <c r="P657" s="163"/>
      <c r="Q657" s="9" t="str">
        <f>IFERROR(VLOOKUP($F$4,不良项目!D$5:E$8,2,FALSE)*VLOOKUP(RIGHT(D657,2),不良项目!D$11:E$37,2,FALSE),"")</f>
        <v/>
      </c>
    </row>
    <row r="658" spans="2:17">
      <c r="B658" s="114"/>
      <c r="C658" s="115"/>
      <c r="D658" s="115"/>
      <c r="E658" s="118"/>
      <c r="F658" s="119"/>
      <c r="G658" s="119"/>
      <c r="H658" s="119"/>
      <c r="I658" s="118"/>
      <c r="J658" s="119"/>
      <c r="K658" s="119"/>
      <c r="L658" s="119"/>
      <c r="M658" s="119"/>
      <c r="N658" s="163"/>
      <c r="O658" s="163"/>
      <c r="P658" s="163"/>
      <c r="Q658" s="9" t="str">
        <f>IFERROR(VLOOKUP($F$4,不良项目!D$5:E$8,2,FALSE)*VLOOKUP(RIGHT(D658,2),不良项目!D$11:E$37,2,FALSE),"")</f>
        <v/>
      </c>
    </row>
    <row r="659" spans="2:17">
      <c r="B659" s="114"/>
      <c r="C659" s="115"/>
      <c r="D659" s="115"/>
      <c r="E659" s="118"/>
      <c r="F659" s="119"/>
      <c r="G659" s="119"/>
      <c r="H659" s="119"/>
      <c r="I659" s="118"/>
      <c r="J659" s="119"/>
      <c r="K659" s="119"/>
      <c r="L659" s="119"/>
      <c r="M659" s="119"/>
      <c r="N659" s="163"/>
      <c r="O659" s="163"/>
      <c r="P659" s="163"/>
      <c r="Q659" s="9" t="str">
        <f>IFERROR(VLOOKUP($F$4,不良项目!D$5:E$8,2,FALSE)*VLOOKUP(RIGHT(D659,2),不良项目!D$11:E$37,2,FALSE),"")</f>
        <v/>
      </c>
    </row>
    <row r="660" spans="2:17">
      <c r="B660" s="114"/>
      <c r="C660" s="115"/>
      <c r="D660" s="115"/>
      <c r="E660" s="118"/>
      <c r="F660" s="119"/>
      <c r="G660" s="119"/>
      <c r="H660" s="119"/>
      <c r="I660" s="118"/>
      <c r="J660" s="119"/>
      <c r="K660" s="119"/>
      <c r="L660" s="119"/>
      <c r="M660" s="119"/>
      <c r="N660" s="163"/>
      <c r="O660" s="163"/>
      <c r="P660" s="163"/>
      <c r="Q660" s="9" t="str">
        <f>IFERROR(VLOOKUP($F$4,不良项目!D$5:E$8,2,FALSE)*VLOOKUP(RIGHT(D660,2),不良项目!D$11:E$37,2,FALSE),"")</f>
        <v/>
      </c>
    </row>
    <row r="661" spans="2:17">
      <c r="B661" s="114"/>
      <c r="C661" s="115"/>
      <c r="D661" s="115"/>
      <c r="E661" s="118"/>
      <c r="F661" s="119"/>
      <c r="G661" s="119"/>
      <c r="H661" s="119"/>
      <c r="I661" s="118"/>
      <c r="J661" s="119"/>
      <c r="K661" s="119"/>
      <c r="L661" s="119"/>
      <c r="M661" s="119"/>
      <c r="N661" s="163"/>
      <c r="O661" s="163"/>
      <c r="P661" s="163"/>
      <c r="Q661" s="9" t="str">
        <f>IFERROR(VLOOKUP($F$4,不良项目!D$5:E$8,2,FALSE)*VLOOKUP(RIGHT(D661,2),不良项目!D$11:E$37,2,FALSE),"")</f>
        <v/>
      </c>
    </row>
    <row r="662" spans="2:17">
      <c r="B662" s="114"/>
      <c r="C662" s="115"/>
      <c r="D662" s="115"/>
      <c r="E662" s="118"/>
      <c r="F662" s="119"/>
      <c r="G662" s="119"/>
      <c r="H662" s="119"/>
      <c r="I662" s="118"/>
      <c r="J662" s="119"/>
      <c r="K662" s="119"/>
      <c r="L662" s="119"/>
      <c r="M662" s="119"/>
      <c r="N662" s="163"/>
      <c r="O662" s="163"/>
      <c r="P662" s="163"/>
      <c r="Q662" s="9" t="str">
        <f>IFERROR(VLOOKUP($F$4,不良项目!D$5:E$8,2,FALSE)*VLOOKUP(RIGHT(D662,2),不良项目!D$11:E$37,2,FALSE),"")</f>
        <v/>
      </c>
    </row>
    <row r="663" spans="2:17">
      <c r="B663" s="192"/>
      <c r="C663" s="176"/>
      <c r="D663" s="176"/>
      <c r="E663" s="177"/>
      <c r="F663" s="178"/>
      <c r="G663" s="178"/>
      <c r="H663" s="178"/>
      <c r="I663" s="177"/>
      <c r="J663" s="178"/>
      <c r="K663" s="178"/>
      <c r="L663" s="178"/>
      <c r="M663" s="178"/>
      <c r="N663" s="196"/>
      <c r="O663" s="196"/>
      <c r="P663" s="196"/>
      <c r="Q663" s="9" t="str">
        <f>IFERROR(VLOOKUP($F$4,不良项目!D$5:E$8,2,FALSE)*VLOOKUP(RIGHT(D663,2),不良项目!D$11:E$37,2,FALSE),"")</f>
        <v/>
      </c>
    </row>
    <row r="666" spans="2:17">
      <c r="B666" s="236"/>
      <c r="C666" s="238"/>
      <c r="D666" s="238"/>
      <c r="E666" s="251"/>
      <c r="F666" s="252"/>
      <c r="G666" s="252"/>
      <c r="H666" s="253"/>
      <c r="I666" s="251"/>
      <c r="J666" s="252"/>
      <c r="K666" s="252"/>
      <c r="L666" s="252"/>
      <c r="M666" s="257"/>
      <c r="N666" s="243"/>
      <c r="O666" s="243"/>
      <c r="P666" s="243"/>
    </row>
    <row r="667" spans="2:17">
      <c r="B667" s="237"/>
      <c r="C667" s="239"/>
      <c r="D667" s="239"/>
      <c r="E667" s="254"/>
      <c r="F667" s="255"/>
      <c r="G667" s="255"/>
      <c r="H667" s="256"/>
      <c r="I667" s="254"/>
      <c r="J667" s="255"/>
      <c r="K667" s="255"/>
      <c r="L667" s="255"/>
      <c r="M667" s="258"/>
      <c r="N667" s="245"/>
      <c r="O667" s="245"/>
      <c r="P667" s="245"/>
    </row>
    <row r="668" spans="2:17">
      <c r="B668" s="114"/>
      <c r="C668" s="115"/>
      <c r="D668" s="115"/>
      <c r="E668" s="259"/>
      <c r="F668" s="250"/>
      <c r="G668" s="250"/>
      <c r="H668" s="250"/>
      <c r="I668" s="259"/>
      <c r="J668" s="260"/>
      <c r="K668" s="260"/>
      <c r="L668" s="260"/>
      <c r="M668" s="260"/>
      <c r="N668" s="163"/>
      <c r="O668" s="163"/>
      <c r="P668" s="163"/>
      <c r="Q668" s="9" t="str">
        <f>IFERROR(VLOOKUP($F$4,不良项目!D$5:E$8,2,FALSE)*VLOOKUP(RIGHT(D668,2),不良项目!D$11:E$37,2,FALSE),"")</f>
        <v/>
      </c>
    </row>
    <row r="669" spans="2:17">
      <c r="B669" s="114"/>
      <c r="C669" s="115"/>
      <c r="D669" s="115"/>
      <c r="E669" s="249"/>
      <c r="F669" s="250"/>
      <c r="G669" s="250"/>
      <c r="H669" s="250"/>
      <c r="I669" s="259"/>
      <c r="J669" s="260"/>
      <c r="K669" s="260"/>
      <c r="L669" s="260"/>
      <c r="M669" s="260"/>
      <c r="N669" s="163"/>
      <c r="O669" s="163"/>
      <c r="P669" s="163"/>
      <c r="Q669" s="9" t="str">
        <f>IFERROR(VLOOKUP($F$4,不良项目!D$5:E$8,2,FALSE)*VLOOKUP(RIGHT(D669,2),不良项目!D$11:E$37,2,FALSE),"")</f>
        <v/>
      </c>
    </row>
    <row r="670" spans="2:17">
      <c r="B670" s="114"/>
      <c r="C670" s="115"/>
      <c r="D670" s="115"/>
      <c r="E670" s="249"/>
      <c r="F670" s="250"/>
      <c r="G670" s="250"/>
      <c r="H670" s="250"/>
      <c r="I670" s="259"/>
      <c r="J670" s="260"/>
      <c r="K670" s="260"/>
      <c r="L670" s="260"/>
      <c r="M670" s="260"/>
      <c r="N670" s="163"/>
      <c r="O670" s="163"/>
      <c r="P670" s="163"/>
      <c r="Q670" s="9" t="str">
        <f>IFERROR(VLOOKUP($F$4,不良项目!D$5:E$8,2,FALSE)*VLOOKUP(RIGHT(D670,2),不良项目!D$11:E$37,2,FALSE),"")</f>
        <v/>
      </c>
    </row>
    <row r="671" spans="2:17">
      <c r="B671" s="114"/>
      <c r="C671" s="180"/>
      <c r="D671" s="181"/>
      <c r="E671" s="118"/>
      <c r="F671" s="119"/>
      <c r="G671" s="119"/>
      <c r="H671" s="119"/>
      <c r="I671" s="259"/>
      <c r="J671" s="260"/>
      <c r="K671" s="260"/>
      <c r="L671" s="260"/>
      <c r="M671" s="260"/>
      <c r="N671" s="163"/>
      <c r="O671" s="163"/>
      <c r="P671" s="163"/>
      <c r="Q671" s="9" t="str">
        <f>IFERROR(VLOOKUP($F$4,不良项目!D$5:E$8,2,FALSE)*VLOOKUP(RIGHT(D671,2),不良项目!D$11:E$37,2,FALSE),"")</f>
        <v/>
      </c>
    </row>
    <row r="672" spans="2:17">
      <c r="B672" s="114"/>
      <c r="C672" s="115"/>
      <c r="D672" s="115"/>
      <c r="E672" s="118"/>
      <c r="F672" s="119"/>
      <c r="G672" s="119"/>
      <c r="H672" s="119"/>
      <c r="I672" s="118"/>
      <c r="J672" s="119"/>
      <c r="K672" s="119"/>
      <c r="L672" s="119"/>
      <c r="M672" s="119"/>
      <c r="N672" s="163"/>
      <c r="O672" s="163"/>
      <c r="P672" s="163"/>
      <c r="Q672" s="9" t="str">
        <f>IFERROR(VLOOKUP($F$4,不良项目!D$5:E$8,2,FALSE)*VLOOKUP(RIGHT(D672,2),不良项目!D$11:E$37,2,FALSE),"")</f>
        <v/>
      </c>
    </row>
    <row r="673" spans="2:17">
      <c r="B673" s="114"/>
      <c r="C673" s="115"/>
      <c r="D673" s="115"/>
      <c r="E673" s="118"/>
      <c r="F673" s="119"/>
      <c r="G673" s="119"/>
      <c r="H673" s="119"/>
      <c r="I673" s="118"/>
      <c r="J673" s="119"/>
      <c r="K673" s="119"/>
      <c r="L673" s="119"/>
      <c r="M673" s="119"/>
      <c r="N673" s="163"/>
      <c r="O673" s="163"/>
      <c r="P673" s="163"/>
      <c r="Q673" s="9" t="str">
        <f>IFERROR(VLOOKUP($F$4,不良项目!D$5:E$8,2,FALSE)*VLOOKUP(RIGHT(D673,2),不良项目!D$11:E$37,2,FALSE),"")</f>
        <v/>
      </c>
    </row>
    <row r="674" spans="2:17">
      <c r="B674" s="114"/>
      <c r="C674" s="115"/>
      <c r="D674" s="115"/>
      <c r="E674" s="118"/>
      <c r="F674" s="119"/>
      <c r="G674" s="119"/>
      <c r="H674" s="119"/>
      <c r="I674" s="118"/>
      <c r="J674" s="119"/>
      <c r="K674" s="119"/>
      <c r="L674" s="119"/>
      <c r="M674" s="119"/>
      <c r="N674" s="163"/>
      <c r="O674" s="163"/>
      <c r="P674" s="163"/>
      <c r="Q674" s="9" t="str">
        <f>IFERROR(VLOOKUP($F$4,不良项目!D$5:E$8,2,FALSE)*VLOOKUP(RIGHT(D674,2),不良项目!D$11:E$37,2,FALSE),"")</f>
        <v/>
      </c>
    </row>
    <row r="675" spans="2:17">
      <c r="B675" s="114"/>
      <c r="C675" s="115"/>
      <c r="D675" s="115"/>
      <c r="E675" s="118"/>
      <c r="F675" s="119"/>
      <c r="G675" s="119"/>
      <c r="H675" s="119"/>
      <c r="I675" s="118"/>
      <c r="J675" s="119"/>
      <c r="K675" s="119"/>
      <c r="L675" s="119"/>
      <c r="M675" s="119"/>
      <c r="N675" s="163"/>
      <c r="O675" s="163"/>
      <c r="P675" s="163"/>
      <c r="Q675" s="9" t="str">
        <f>IFERROR(VLOOKUP($F$4,不良项目!D$5:E$8,2,FALSE)*VLOOKUP(RIGHT(D675,2),不良项目!D$11:E$37,2,FALSE),"")</f>
        <v/>
      </c>
    </row>
    <row r="676" spans="2:17">
      <c r="B676" s="114"/>
      <c r="C676" s="115"/>
      <c r="D676" s="115"/>
      <c r="E676" s="118"/>
      <c r="F676" s="119"/>
      <c r="G676" s="119"/>
      <c r="H676" s="119"/>
      <c r="I676" s="118"/>
      <c r="J676" s="119"/>
      <c r="K676" s="119"/>
      <c r="L676" s="119"/>
      <c r="M676" s="119"/>
      <c r="N676" s="163"/>
      <c r="O676" s="163"/>
      <c r="P676" s="163"/>
      <c r="Q676" s="9" t="str">
        <f>IFERROR(VLOOKUP($F$4,不良项目!D$5:E$8,2,FALSE)*VLOOKUP(RIGHT(D676,2),不良项目!D$11:E$37,2,FALSE),"")</f>
        <v/>
      </c>
    </row>
    <row r="677" spans="2:17">
      <c r="B677" s="114"/>
      <c r="C677" s="115"/>
      <c r="D677" s="115"/>
      <c r="E677" s="118"/>
      <c r="F677" s="119"/>
      <c r="G677" s="119"/>
      <c r="H677" s="119"/>
      <c r="I677" s="118"/>
      <c r="J677" s="119"/>
      <c r="K677" s="119"/>
      <c r="L677" s="119"/>
      <c r="M677" s="119"/>
      <c r="N677" s="163"/>
      <c r="O677" s="163"/>
      <c r="P677" s="163"/>
      <c r="Q677" s="9" t="str">
        <f>IFERROR(VLOOKUP($F$4,不良项目!D$5:E$8,2,FALSE)*VLOOKUP(RIGHT(D677,2),不良项目!D$11:E$37,2,FALSE),"")</f>
        <v/>
      </c>
    </row>
    <row r="678" spans="2:17">
      <c r="B678" s="114"/>
      <c r="C678" s="115"/>
      <c r="D678" s="115"/>
      <c r="E678" s="118"/>
      <c r="F678" s="119"/>
      <c r="G678" s="119"/>
      <c r="H678" s="119"/>
      <c r="I678" s="118"/>
      <c r="J678" s="119"/>
      <c r="K678" s="119"/>
      <c r="L678" s="119"/>
      <c r="M678" s="119"/>
      <c r="N678" s="163"/>
      <c r="O678" s="163"/>
      <c r="P678" s="163"/>
      <c r="Q678" s="9" t="str">
        <f>IFERROR(VLOOKUP($F$4,不良项目!D$5:E$8,2,FALSE)*VLOOKUP(RIGHT(D678,2),不良项目!D$11:E$37,2,FALSE),"")</f>
        <v/>
      </c>
    </row>
    <row r="679" spans="2:17">
      <c r="B679" s="114"/>
      <c r="C679" s="115"/>
      <c r="D679" s="115"/>
      <c r="E679" s="118"/>
      <c r="F679" s="119"/>
      <c r="G679" s="119"/>
      <c r="H679" s="119"/>
      <c r="I679" s="118"/>
      <c r="J679" s="119"/>
      <c r="K679" s="119"/>
      <c r="L679" s="119"/>
      <c r="M679" s="119"/>
      <c r="N679" s="163"/>
      <c r="O679" s="163"/>
      <c r="P679" s="163"/>
      <c r="Q679" s="9" t="str">
        <f>IFERROR(VLOOKUP($F$4,不良项目!D$5:E$8,2,FALSE)*VLOOKUP(RIGHT(D679,2),不良项目!D$11:E$37,2,FALSE),"")</f>
        <v/>
      </c>
    </row>
    <row r="680" spans="2:17">
      <c r="B680" s="114"/>
      <c r="C680" s="115"/>
      <c r="D680" s="115"/>
      <c r="E680" s="118"/>
      <c r="F680" s="119"/>
      <c r="G680" s="119"/>
      <c r="H680" s="119"/>
      <c r="I680" s="118"/>
      <c r="J680" s="119"/>
      <c r="K680" s="119"/>
      <c r="L680" s="119"/>
      <c r="M680" s="119"/>
      <c r="N680" s="163"/>
      <c r="O680" s="163"/>
      <c r="P680" s="163"/>
      <c r="Q680" s="9" t="str">
        <f>IFERROR(VLOOKUP($F$4,不良项目!D$5:E$8,2,FALSE)*VLOOKUP(RIGHT(D680,2),不良项目!D$11:E$37,2,FALSE),"")</f>
        <v/>
      </c>
    </row>
    <row r="681" spans="2:17">
      <c r="B681" s="114"/>
      <c r="C681" s="115"/>
      <c r="D681" s="115"/>
      <c r="E681" s="118"/>
      <c r="F681" s="119"/>
      <c r="G681" s="119"/>
      <c r="H681" s="119"/>
      <c r="I681" s="118"/>
      <c r="J681" s="165"/>
      <c r="K681" s="119"/>
      <c r="L681" s="119"/>
      <c r="M681" s="119"/>
      <c r="N681" s="163"/>
      <c r="O681" s="163"/>
      <c r="P681" s="163"/>
      <c r="Q681" s="9" t="str">
        <f>IFERROR(VLOOKUP($F$4,不良项目!D$5:E$8,2,FALSE)*VLOOKUP(RIGHT(D681,2),不良项目!D$11:E$37,2,FALSE),"")</f>
        <v/>
      </c>
    </row>
    <row r="682" spans="2:17">
      <c r="B682" s="114"/>
      <c r="C682" s="115"/>
      <c r="D682" s="115"/>
      <c r="E682" s="118"/>
      <c r="F682" s="119"/>
      <c r="G682" s="119"/>
      <c r="H682" s="119"/>
      <c r="I682" s="118"/>
      <c r="J682" s="165"/>
      <c r="K682" s="119"/>
      <c r="L682" s="119"/>
      <c r="M682" s="119"/>
      <c r="N682" s="163"/>
      <c r="O682" s="163"/>
      <c r="P682" s="163"/>
      <c r="Q682" s="9" t="str">
        <f>IFERROR(VLOOKUP($F$4,不良项目!D$5:E$8,2,FALSE)*VLOOKUP(RIGHT(D682,2),不良项目!D$11:E$37,2,FALSE),"")</f>
        <v/>
      </c>
    </row>
    <row r="683" spans="2:17">
      <c r="B683" s="114"/>
      <c r="C683" s="115"/>
      <c r="D683" s="115"/>
      <c r="E683" s="118"/>
      <c r="F683" s="119"/>
      <c r="G683" s="119"/>
      <c r="H683" s="119"/>
      <c r="I683" s="118"/>
      <c r="J683" s="165"/>
      <c r="K683" s="119"/>
      <c r="L683" s="119"/>
      <c r="M683" s="119"/>
      <c r="N683" s="163"/>
      <c r="O683" s="163"/>
      <c r="P683" s="163"/>
      <c r="Q683" s="9" t="str">
        <f>IFERROR(VLOOKUP($F$4,不良项目!D$5:E$8,2,FALSE)*VLOOKUP(RIGHT(D683,2),不良项目!D$11:E$37,2,FALSE),"")</f>
        <v/>
      </c>
    </row>
    <row r="684" spans="2:17">
      <c r="B684" s="114"/>
      <c r="C684" s="115"/>
      <c r="D684" s="115"/>
      <c r="E684" s="118"/>
      <c r="F684" s="119"/>
      <c r="G684" s="119"/>
      <c r="H684" s="119"/>
      <c r="I684" s="118"/>
      <c r="J684" s="165"/>
      <c r="K684" s="119"/>
      <c r="L684" s="119"/>
      <c r="M684" s="119"/>
      <c r="N684" s="163"/>
      <c r="O684" s="163"/>
      <c r="P684" s="163"/>
      <c r="Q684" s="9" t="str">
        <f>IFERROR(VLOOKUP($F$4,不良项目!D$5:E$8,2,FALSE)*VLOOKUP(RIGHT(D684,2),不良项目!D$11:E$37,2,FALSE),"")</f>
        <v/>
      </c>
    </row>
    <row r="685" spans="2:17">
      <c r="B685" s="114"/>
      <c r="C685" s="115"/>
      <c r="D685" s="115"/>
      <c r="E685" s="118"/>
      <c r="F685" s="119"/>
      <c r="G685" s="119"/>
      <c r="H685" s="119"/>
      <c r="I685" s="118"/>
      <c r="J685" s="165"/>
      <c r="K685" s="119"/>
      <c r="L685" s="119"/>
      <c r="M685" s="119"/>
      <c r="N685" s="163"/>
      <c r="O685" s="163"/>
      <c r="P685" s="163"/>
      <c r="Q685" s="9" t="str">
        <f>IFERROR(VLOOKUP($F$4,不良项目!D$5:E$8,2,FALSE)*VLOOKUP(RIGHT(D685,2),不良项目!D$11:E$37,2,FALSE),"")</f>
        <v/>
      </c>
    </row>
    <row r="686" spans="2:17">
      <c r="B686" s="114"/>
      <c r="C686" s="115"/>
      <c r="D686" s="115"/>
      <c r="E686" s="118"/>
      <c r="F686" s="119"/>
      <c r="G686" s="119"/>
      <c r="H686" s="119"/>
      <c r="I686" s="118"/>
      <c r="J686" s="119"/>
      <c r="K686" s="119"/>
      <c r="L686" s="119"/>
      <c r="M686" s="119"/>
      <c r="N686" s="163"/>
      <c r="O686" s="163"/>
      <c r="P686" s="163"/>
      <c r="Q686" s="9" t="str">
        <f>IFERROR(VLOOKUP($F$4,不良项目!D$5:E$8,2,FALSE)*VLOOKUP(RIGHT(D686,2),不良项目!D$11:E$37,2,FALSE),"")</f>
        <v/>
      </c>
    </row>
    <row r="687" spans="2:17">
      <c r="B687" s="114"/>
      <c r="C687" s="115"/>
      <c r="D687" s="115"/>
      <c r="E687" s="118"/>
      <c r="F687" s="119"/>
      <c r="G687" s="119"/>
      <c r="H687" s="119"/>
      <c r="I687" s="118"/>
      <c r="J687" s="119"/>
      <c r="K687" s="119"/>
      <c r="L687" s="119"/>
      <c r="M687" s="119"/>
      <c r="N687" s="163"/>
      <c r="O687" s="163"/>
      <c r="P687" s="163"/>
      <c r="Q687" s="9" t="str">
        <f>IFERROR(VLOOKUP($F$4,不良项目!D$5:E$8,2,FALSE)*VLOOKUP(RIGHT(D687,2),不良项目!D$11:E$37,2,FALSE),"")</f>
        <v/>
      </c>
    </row>
    <row r="688" spans="2:17">
      <c r="B688" s="114"/>
      <c r="C688" s="115"/>
      <c r="D688" s="115"/>
      <c r="E688" s="118"/>
      <c r="F688" s="119"/>
      <c r="G688" s="119"/>
      <c r="H688" s="119"/>
      <c r="I688" s="118"/>
      <c r="J688" s="119"/>
      <c r="K688" s="119"/>
      <c r="L688" s="119"/>
      <c r="M688" s="119"/>
      <c r="N688" s="163"/>
      <c r="O688" s="163"/>
      <c r="P688" s="163"/>
      <c r="Q688" s="9" t="str">
        <f>IFERROR(VLOOKUP($F$4,不良项目!D$5:E$8,2,FALSE)*VLOOKUP(RIGHT(D688,2),不良项目!D$11:E$37,2,FALSE),"")</f>
        <v/>
      </c>
    </row>
    <row r="689" spans="2:17">
      <c r="B689" s="114"/>
      <c r="C689" s="115"/>
      <c r="D689" s="115"/>
      <c r="E689" s="118"/>
      <c r="F689" s="119"/>
      <c r="G689" s="119"/>
      <c r="H689" s="119"/>
      <c r="I689" s="118"/>
      <c r="J689" s="119"/>
      <c r="K689" s="119"/>
      <c r="L689" s="119"/>
      <c r="M689" s="119"/>
      <c r="N689" s="163"/>
      <c r="O689" s="163"/>
      <c r="P689" s="163"/>
      <c r="Q689" s="9" t="str">
        <f>IFERROR(VLOOKUP($F$4,不良项目!D$5:E$8,2,FALSE)*VLOOKUP(RIGHT(D689,2),不良项目!D$11:E$37,2,FALSE),"")</f>
        <v/>
      </c>
    </row>
    <row r="690" spans="2:17">
      <c r="B690" s="114"/>
      <c r="C690" s="115"/>
      <c r="D690" s="115"/>
      <c r="E690" s="118"/>
      <c r="F690" s="119"/>
      <c r="G690" s="119"/>
      <c r="H690" s="119"/>
      <c r="I690" s="118"/>
      <c r="J690" s="119"/>
      <c r="K690" s="119"/>
      <c r="L690" s="119"/>
      <c r="M690" s="119"/>
      <c r="N690" s="163"/>
      <c r="O690" s="163"/>
      <c r="P690" s="163"/>
      <c r="Q690" s="9" t="str">
        <f>IFERROR(VLOOKUP($F$4,不良项目!D$5:E$8,2,FALSE)*VLOOKUP(RIGHT(D690,2),不良项目!D$11:E$37,2,FALSE),"")</f>
        <v/>
      </c>
    </row>
    <row r="691" spans="2:17">
      <c r="B691" s="114"/>
      <c r="C691" s="115"/>
      <c r="D691" s="115"/>
      <c r="E691" s="118"/>
      <c r="F691" s="119"/>
      <c r="G691" s="119"/>
      <c r="H691" s="119"/>
      <c r="I691" s="118"/>
      <c r="J691" s="119"/>
      <c r="K691" s="119"/>
      <c r="L691" s="119"/>
      <c r="M691" s="119"/>
      <c r="N691" s="163"/>
      <c r="O691" s="163"/>
      <c r="P691" s="163"/>
      <c r="Q691" s="9" t="str">
        <f>IFERROR(VLOOKUP($F$4,不良项目!D$5:E$8,2,FALSE)*VLOOKUP(RIGHT(D691,2),不良项目!D$11:E$37,2,FALSE),"")</f>
        <v/>
      </c>
    </row>
    <row r="692" spans="2:17">
      <c r="B692" s="114"/>
      <c r="C692" s="115"/>
      <c r="D692" s="115"/>
      <c r="E692" s="118"/>
      <c r="F692" s="119"/>
      <c r="G692" s="119"/>
      <c r="H692" s="119"/>
      <c r="I692" s="118"/>
      <c r="J692" s="119"/>
      <c r="K692" s="119"/>
      <c r="L692" s="119"/>
      <c r="M692" s="119"/>
      <c r="N692" s="163"/>
      <c r="O692" s="163"/>
      <c r="P692" s="163"/>
      <c r="Q692" s="9" t="str">
        <f>IFERROR(VLOOKUP($F$4,不良项目!D$5:E$8,2,FALSE)*VLOOKUP(RIGHT(D692,2),不良项目!D$11:E$37,2,FALSE),"")</f>
        <v/>
      </c>
    </row>
    <row r="693" spans="2:17">
      <c r="B693" s="114"/>
      <c r="C693" s="115"/>
      <c r="D693" s="115"/>
      <c r="E693" s="118"/>
      <c r="F693" s="119"/>
      <c r="G693" s="119"/>
      <c r="H693" s="119"/>
      <c r="I693" s="118"/>
      <c r="J693" s="119"/>
      <c r="K693" s="119"/>
      <c r="L693" s="119"/>
      <c r="M693" s="119"/>
      <c r="N693" s="163"/>
      <c r="O693" s="163"/>
      <c r="P693" s="163"/>
      <c r="Q693" s="9" t="str">
        <f>IFERROR(VLOOKUP($F$4,不良项目!D$5:E$8,2,FALSE)*VLOOKUP(RIGHT(D693,2),不良项目!D$11:E$37,2,FALSE),"")</f>
        <v/>
      </c>
    </row>
    <row r="694" spans="2:17">
      <c r="B694" s="114"/>
      <c r="C694" s="115"/>
      <c r="D694" s="115"/>
      <c r="E694" s="118"/>
      <c r="F694" s="119"/>
      <c r="G694" s="119"/>
      <c r="H694" s="119"/>
      <c r="I694" s="118"/>
      <c r="J694" s="63"/>
      <c r="K694" s="165"/>
      <c r="L694" s="119"/>
      <c r="M694" s="119"/>
      <c r="N694" s="163"/>
      <c r="O694" s="163"/>
      <c r="P694" s="163"/>
      <c r="Q694" s="9" t="str">
        <f>IFERROR(VLOOKUP($F$4,不良项目!D$5:E$8,2,FALSE)*VLOOKUP(RIGHT(D694,2),不良项目!D$11:E$37,2,FALSE),"")</f>
        <v/>
      </c>
    </row>
    <row r="695" spans="2:17">
      <c r="B695" s="114"/>
      <c r="C695" s="115"/>
      <c r="D695" s="115"/>
      <c r="E695" s="118"/>
      <c r="F695" s="119"/>
      <c r="G695" s="119"/>
      <c r="H695" s="119"/>
      <c r="I695" s="118"/>
      <c r="J695" s="63"/>
      <c r="K695" s="119"/>
      <c r="L695" s="119"/>
      <c r="M695" s="119"/>
      <c r="N695" s="163"/>
      <c r="O695" s="163"/>
      <c r="P695" s="163"/>
      <c r="Q695" s="9" t="str">
        <f>IFERROR(VLOOKUP($F$4,不良项目!D$5:E$8,2,FALSE)*VLOOKUP(RIGHT(D695,2),不良项目!D$11:E$37,2,FALSE),"")</f>
        <v/>
      </c>
    </row>
    <row r="696" spans="2:17">
      <c r="B696" s="114"/>
      <c r="C696" s="115"/>
      <c r="D696" s="115"/>
      <c r="E696" s="118"/>
      <c r="F696" s="119"/>
      <c r="G696" s="119"/>
      <c r="H696" s="119"/>
      <c r="I696" s="118"/>
      <c r="J696" s="119"/>
      <c r="K696" s="119"/>
      <c r="L696" s="119"/>
      <c r="M696" s="119"/>
      <c r="N696" s="163"/>
      <c r="O696" s="163"/>
      <c r="P696" s="163"/>
      <c r="Q696" s="9" t="str">
        <f>IFERROR(VLOOKUP($F$4,不良项目!D$5:E$8,2,FALSE)*VLOOKUP(RIGHT(D696,2),不良项目!D$11:E$37,2,FALSE),"")</f>
        <v/>
      </c>
    </row>
    <row r="697" spans="2:17">
      <c r="B697" s="114"/>
      <c r="C697" s="115"/>
      <c r="D697" s="115"/>
      <c r="E697" s="118"/>
      <c r="F697" s="119"/>
      <c r="G697" s="119"/>
      <c r="H697" s="119"/>
      <c r="I697" s="118"/>
      <c r="J697" s="119"/>
      <c r="K697" s="119"/>
      <c r="L697" s="168"/>
      <c r="M697" s="119"/>
      <c r="N697" s="163"/>
      <c r="O697" s="163"/>
      <c r="P697" s="163"/>
      <c r="Q697" s="9" t="str">
        <f>IFERROR(VLOOKUP($F$4,不良项目!D$5:E$8,2,FALSE)*VLOOKUP(RIGHT(D697,2),不良项目!D$11:E$37,2,FALSE),"")</f>
        <v/>
      </c>
    </row>
    <row r="698" spans="2:17">
      <c r="B698" s="114"/>
      <c r="C698" s="115"/>
      <c r="D698" s="115"/>
      <c r="E698" s="118"/>
      <c r="F698" s="119"/>
      <c r="G698" s="119"/>
      <c r="H698" s="119"/>
      <c r="I698" s="118"/>
      <c r="J698" s="119"/>
      <c r="K698" s="119"/>
      <c r="L698" s="119"/>
      <c r="M698" s="119"/>
      <c r="N698" s="163"/>
      <c r="O698" s="163"/>
      <c r="P698" s="163"/>
      <c r="Q698" s="9" t="str">
        <f>IFERROR(VLOOKUP($F$4,不良项目!D$5:E$8,2,FALSE)*VLOOKUP(RIGHT(D698,2),不良项目!D$11:E$37,2,FALSE),"")</f>
        <v/>
      </c>
    </row>
    <row r="699" spans="2:17">
      <c r="B699" s="114"/>
      <c r="C699" s="115"/>
      <c r="D699" s="115"/>
      <c r="E699" s="118"/>
      <c r="F699" s="119"/>
      <c r="G699" s="119"/>
      <c r="H699" s="119"/>
      <c r="I699" s="118"/>
      <c r="J699" s="119"/>
      <c r="K699" s="119"/>
      <c r="L699" s="119"/>
      <c r="M699" s="119"/>
      <c r="N699" s="163"/>
      <c r="O699" s="163"/>
      <c r="P699" s="163"/>
      <c r="Q699" s="9" t="str">
        <f>IFERROR(VLOOKUP($F$4,不良项目!D$5:E$8,2,FALSE)*VLOOKUP(RIGHT(D699,2),不良项目!D$11:E$37,2,FALSE),"")</f>
        <v/>
      </c>
    </row>
    <row r="700" spans="2:17" ht="21">
      <c r="B700" s="120"/>
      <c r="C700" s="121"/>
      <c r="D700" s="121"/>
      <c r="E700" s="122"/>
      <c r="F700" s="123"/>
      <c r="G700" s="189"/>
      <c r="H700" s="123"/>
      <c r="I700" s="122"/>
      <c r="J700" s="123"/>
      <c r="K700" s="123"/>
      <c r="L700" s="123"/>
      <c r="M700" s="123"/>
      <c r="N700" s="167"/>
      <c r="O700" s="167"/>
      <c r="P700" s="167"/>
      <c r="Q700" s="9" t="str">
        <f>IFERROR(VLOOKUP($F$4,不良项目!D$5:E$8,2,FALSE)*VLOOKUP(RIGHT(D700,2),不良项目!D$11:E$37,2,FALSE),"")</f>
        <v/>
      </c>
    </row>
    <row r="701" spans="2:17">
      <c r="B701" s="114"/>
      <c r="C701" s="115"/>
      <c r="D701" s="115"/>
      <c r="E701" s="259"/>
      <c r="F701" s="250"/>
      <c r="G701" s="250"/>
      <c r="H701" s="250"/>
      <c r="I701" s="259"/>
      <c r="J701" s="260"/>
      <c r="K701" s="260"/>
      <c r="L701" s="260"/>
      <c r="M701" s="260"/>
      <c r="N701" s="163"/>
      <c r="O701" s="163"/>
      <c r="P701" s="163"/>
      <c r="Q701" s="9" t="str">
        <f>IFERROR(VLOOKUP($F$4,不良项目!D$5:E$8,2,FALSE)*VLOOKUP(RIGHT(D701,2),不良项目!D$11:E$37,2,FALSE),"")</f>
        <v/>
      </c>
    </row>
    <row r="702" spans="2:17">
      <c r="B702" s="114"/>
      <c r="C702" s="115"/>
      <c r="D702" s="115"/>
      <c r="E702" s="249"/>
      <c r="F702" s="250"/>
      <c r="G702" s="250"/>
      <c r="H702" s="250"/>
      <c r="I702" s="259"/>
      <c r="J702" s="260"/>
      <c r="K702" s="260"/>
      <c r="L702" s="260"/>
      <c r="M702" s="260"/>
      <c r="N702" s="163"/>
      <c r="O702" s="163"/>
      <c r="P702" s="163"/>
      <c r="Q702" s="9" t="str">
        <f>IFERROR(VLOOKUP($F$4,不良项目!D$5:E$8,2,FALSE)*VLOOKUP(RIGHT(D702,2),不良项目!D$11:E$37,2,FALSE),"")</f>
        <v/>
      </c>
    </row>
    <row r="703" spans="2:17">
      <c r="B703" s="114"/>
      <c r="C703" s="115"/>
      <c r="D703" s="115"/>
      <c r="E703" s="249"/>
      <c r="F703" s="250"/>
      <c r="G703" s="250"/>
      <c r="H703" s="250"/>
      <c r="I703" s="259"/>
      <c r="J703" s="260"/>
      <c r="K703" s="260"/>
      <c r="L703" s="260"/>
      <c r="M703" s="260"/>
      <c r="N703" s="163"/>
      <c r="O703" s="163"/>
      <c r="P703" s="163"/>
      <c r="Q703" s="9" t="str">
        <f>IFERROR(VLOOKUP($F$4,不良项目!D$5:E$8,2,FALSE)*VLOOKUP(RIGHT(D703,2),不良项目!D$11:E$37,2,FALSE),"")</f>
        <v/>
      </c>
    </row>
    <row r="704" spans="2:17">
      <c r="B704" s="114"/>
      <c r="C704" s="180"/>
      <c r="D704" s="181"/>
      <c r="E704" s="118"/>
      <c r="F704" s="119"/>
      <c r="G704" s="119"/>
      <c r="H704" s="119"/>
      <c r="I704" s="259"/>
      <c r="J704" s="260"/>
      <c r="K704" s="260"/>
      <c r="L704" s="260"/>
      <c r="M704" s="260"/>
      <c r="N704" s="163"/>
      <c r="O704" s="163"/>
      <c r="P704" s="163"/>
      <c r="Q704" s="9" t="str">
        <f>IFERROR(VLOOKUP($F$4,不良项目!D$5:E$8,2,FALSE)*VLOOKUP(RIGHT(D704,2),不良项目!D$11:E$37,2,FALSE),"")</f>
        <v/>
      </c>
    </row>
    <row r="705" spans="2:17">
      <c r="B705" s="114"/>
      <c r="C705" s="115"/>
      <c r="D705" s="115"/>
      <c r="E705" s="118"/>
      <c r="F705" s="119"/>
      <c r="G705" s="119"/>
      <c r="H705" s="119"/>
      <c r="I705" s="118"/>
      <c r="J705" s="119"/>
      <c r="K705" s="119"/>
      <c r="L705" s="119"/>
      <c r="M705" s="119"/>
      <c r="N705" s="163"/>
      <c r="O705" s="163"/>
      <c r="P705" s="163"/>
      <c r="Q705" s="9" t="str">
        <f>IFERROR(VLOOKUP($F$4,不良项目!D$5:E$8,2,FALSE)*VLOOKUP(RIGHT(D705,2),不良项目!D$11:E$37,2,FALSE),"")</f>
        <v/>
      </c>
    </row>
    <row r="706" spans="2:17">
      <c r="B706" s="114"/>
      <c r="C706" s="115"/>
      <c r="D706" s="115"/>
      <c r="E706" s="118"/>
      <c r="F706" s="119"/>
      <c r="G706" s="119"/>
      <c r="H706" s="119"/>
      <c r="I706" s="118"/>
      <c r="J706" s="119"/>
      <c r="K706" s="119"/>
      <c r="L706" s="119"/>
      <c r="M706" s="119"/>
      <c r="N706" s="163"/>
      <c r="O706" s="163"/>
      <c r="P706" s="163"/>
      <c r="Q706" s="9" t="str">
        <f>IFERROR(VLOOKUP($F$4,不良项目!D$5:E$8,2,FALSE)*VLOOKUP(RIGHT(D706,2),不良项目!D$11:E$37,2,FALSE),"")</f>
        <v/>
      </c>
    </row>
    <row r="707" spans="2:17">
      <c r="B707" s="114"/>
      <c r="C707" s="115"/>
      <c r="D707" s="115"/>
      <c r="E707" s="118"/>
      <c r="F707" s="119"/>
      <c r="G707" s="119"/>
      <c r="H707" s="119"/>
      <c r="I707" s="118"/>
      <c r="J707" s="119"/>
      <c r="K707" s="119"/>
      <c r="L707" s="119"/>
      <c r="M707" s="119"/>
      <c r="N707" s="163"/>
      <c r="O707" s="163"/>
      <c r="P707" s="163"/>
      <c r="Q707" s="9" t="str">
        <f>IFERROR(VLOOKUP($F$4,不良项目!D$5:E$8,2,FALSE)*VLOOKUP(RIGHT(D707,2),不良项目!D$11:E$37,2,FALSE),"")</f>
        <v/>
      </c>
    </row>
    <row r="708" spans="2:17">
      <c r="B708" s="114"/>
      <c r="C708" s="115"/>
      <c r="D708" s="115"/>
      <c r="E708" s="118"/>
      <c r="F708" s="119"/>
      <c r="G708" s="119"/>
      <c r="H708" s="119"/>
      <c r="I708" s="118"/>
      <c r="J708" s="119"/>
      <c r="K708" s="119"/>
      <c r="L708" s="119"/>
      <c r="M708" s="119"/>
      <c r="N708" s="163"/>
      <c r="O708" s="163"/>
      <c r="P708" s="163"/>
      <c r="Q708" s="9" t="str">
        <f>IFERROR(VLOOKUP($F$4,不良项目!D$5:E$8,2,FALSE)*VLOOKUP(RIGHT(D708,2),不良项目!D$11:E$37,2,FALSE),"")</f>
        <v/>
      </c>
    </row>
    <row r="709" spans="2:17">
      <c r="B709" s="114"/>
      <c r="C709" s="115"/>
      <c r="D709" s="115"/>
      <c r="E709" s="118"/>
      <c r="F709" s="119"/>
      <c r="G709" s="119"/>
      <c r="H709" s="119"/>
      <c r="I709" s="118"/>
      <c r="J709" s="119"/>
      <c r="K709" s="119"/>
      <c r="L709" s="119"/>
      <c r="M709" s="119"/>
      <c r="N709" s="163"/>
      <c r="O709" s="163"/>
      <c r="P709" s="163"/>
      <c r="Q709" s="9" t="str">
        <f>IFERROR(VLOOKUP($F$4,不良项目!D$5:E$8,2,FALSE)*VLOOKUP(RIGHT(D709,2),不良项目!D$11:E$37,2,FALSE),"")</f>
        <v/>
      </c>
    </row>
    <row r="710" spans="2:17">
      <c r="B710" s="114"/>
      <c r="C710" s="115"/>
      <c r="D710" s="115"/>
      <c r="E710" s="118"/>
      <c r="F710" s="119"/>
      <c r="G710" s="119"/>
      <c r="H710" s="119"/>
      <c r="I710" s="118"/>
      <c r="J710" s="119"/>
      <c r="K710" s="119"/>
      <c r="L710" s="119"/>
      <c r="M710" s="119"/>
      <c r="N710" s="163"/>
      <c r="O710" s="163"/>
      <c r="P710" s="163"/>
      <c r="Q710" s="9" t="str">
        <f>IFERROR(VLOOKUP($F$4,不良项目!D$5:E$8,2,FALSE)*VLOOKUP(RIGHT(D710,2),不良项目!D$11:E$37,2,FALSE),"")</f>
        <v/>
      </c>
    </row>
    <row r="711" spans="2:17">
      <c r="B711" s="114"/>
      <c r="C711" s="115"/>
      <c r="D711" s="115"/>
      <c r="E711" s="118"/>
      <c r="F711" s="119"/>
      <c r="G711" s="119"/>
      <c r="H711" s="119"/>
      <c r="I711" s="118"/>
      <c r="J711" s="119"/>
      <c r="K711" s="119"/>
      <c r="L711" s="119"/>
      <c r="M711" s="119"/>
      <c r="N711" s="163"/>
      <c r="O711" s="163"/>
      <c r="P711" s="163"/>
      <c r="Q711" s="9" t="str">
        <f>IFERROR(VLOOKUP($F$4,不良项目!D$5:E$8,2,FALSE)*VLOOKUP(RIGHT(D711,2),不良项目!D$11:E$37,2,FALSE),"")</f>
        <v/>
      </c>
    </row>
    <row r="712" spans="2:17">
      <c r="B712" s="114"/>
      <c r="C712" s="115"/>
      <c r="D712" s="115"/>
      <c r="E712" s="118"/>
      <c r="F712" s="119"/>
      <c r="G712" s="119"/>
      <c r="H712" s="119"/>
      <c r="I712" s="118"/>
      <c r="J712" s="119"/>
      <c r="K712" s="119"/>
      <c r="L712" s="119"/>
      <c r="M712" s="119"/>
      <c r="N712" s="163"/>
      <c r="O712" s="163"/>
      <c r="P712" s="163"/>
      <c r="Q712" s="9" t="str">
        <f>IFERROR(VLOOKUP($F$4,不良项目!D$5:E$8,2,FALSE)*VLOOKUP(RIGHT(D712,2),不良项目!D$11:E$37,2,FALSE),"")</f>
        <v/>
      </c>
    </row>
    <row r="713" spans="2:17">
      <c r="B713" s="114"/>
      <c r="C713" s="115"/>
      <c r="D713" s="115"/>
      <c r="E713" s="118"/>
      <c r="F713" s="119"/>
      <c r="G713" s="119"/>
      <c r="H713" s="119"/>
      <c r="I713" s="118"/>
      <c r="J713" s="119"/>
      <c r="K713" s="119"/>
      <c r="L713" s="119"/>
      <c r="M713" s="119"/>
      <c r="N713" s="163"/>
      <c r="O713" s="163"/>
      <c r="P713" s="163"/>
      <c r="Q713" s="9" t="str">
        <f>IFERROR(VLOOKUP($F$4,不良项目!D$5:E$8,2,FALSE)*VLOOKUP(RIGHT(D713,2),不良项目!D$11:E$37,2,FALSE),"")</f>
        <v/>
      </c>
    </row>
    <row r="714" spans="2:17">
      <c r="B714" s="114"/>
      <c r="C714" s="115"/>
      <c r="D714" s="115"/>
      <c r="E714" s="118"/>
      <c r="F714" s="119"/>
      <c r="G714" s="119"/>
      <c r="H714" s="119"/>
      <c r="I714" s="118"/>
      <c r="J714" s="119"/>
      <c r="K714" s="119"/>
      <c r="L714" s="119"/>
      <c r="M714" s="119"/>
      <c r="N714" s="163"/>
      <c r="O714" s="163"/>
      <c r="P714" s="163"/>
      <c r="Q714" s="9" t="str">
        <f>IFERROR(VLOOKUP($F$4,不良项目!D$5:E$8,2,FALSE)*VLOOKUP(RIGHT(D714,2),不良项目!D$11:E$37,2,FALSE),"")</f>
        <v/>
      </c>
    </row>
    <row r="715" spans="2:17">
      <c r="B715" s="114"/>
      <c r="C715" s="115"/>
      <c r="D715" s="115"/>
      <c r="E715" s="118"/>
      <c r="F715" s="119"/>
      <c r="G715" s="119"/>
      <c r="H715" s="119"/>
      <c r="I715" s="118"/>
      <c r="J715" s="119"/>
      <c r="K715" s="119"/>
      <c r="L715" s="119"/>
      <c r="M715" s="119"/>
      <c r="N715" s="163"/>
      <c r="O715" s="163"/>
      <c r="P715" s="163"/>
      <c r="Q715" s="9" t="str">
        <f>IFERROR(VLOOKUP($F$4,不良项目!D$5:E$8,2,FALSE)*VLOOKUP(RIGHT(D715,2),不良项目!D$11:E$37,2,FALSE),"")</f>
        <v/>
      </c>
    </row>
    <row r="716" spans="2:17">
      <c r="B716" s="114"/>
      <c r="C716" s="115"/>
      <c r="D716" s="115"/>
      <c r="E716" s="118"/>
      <c r="F716" s="119"/>
      <c r="G716" s="119"/>
      <c r="H716" s="119"/>
      <c r="I716" s="118"/>
      <c r="J716" s="119"/>
      <c r="K716" s="119"/>
      <c r="L716" s="119"/>
      <c r="M716" s="119"/>
      <c r="N716" s="163"/>
      <c r="O716" s="163"/>
      <c r="P716" s="163"/>
      <c r="Q716" s="9" t="str">
        <f>IFERROR(VLOOKUP($F$4,不良项目!D$5:E$8,2,FALSE)*VLOOKUP(RIGHT(D716,2),不良项目!D$11:E$37,2,FALSE),"")</f>
        <v/>
      </c>
    </row>
    <row r="717" spans="2:17">
      <c r="B717" s="114"/>
      <c r="C717" s="115"/>
      <c r="D717" s="115"/>
      <c r="E717" s="118"/>
      <c r="F717" s="119"/>
      <c r="G717" s="119"/>
      <c r="H717" s="119"/>
      <c r="I717" s="118"/>
      <c r="J717" s="119"/>
      <c r="K717" s="119"/>
      <c r="L717" s="119"/>
      <c r="M717" s="119"/>
      <c r="N717" s="163"/>
      <c r="O717" s="163"/>
      <c r="P717" s="163"/>
      <c r="Q717" s="9" t="str">
        <f>IFERROR(VLOOKUP($F$4,不良项目!D$5:E$8,2,FALSE)*VLOOKUP(RIGHT(D717,2),不良项目!D$11:E$37,2,FALSE),"")</f>
        <v/>
      </c>
    </row>
    <row r="718" spans="2:17">
      <c r="B718" s="114"/>
      <c r="C718" s="115"/>
      <c r="D718" s="115"/>
      <c r="E718" s="118"/>
      <c r="F718" s="119"/>
      <c r="G718" s="119"/>
      <c r="H718" s="119"/>
      <c r="I718" s="118"/>
      <c r="J718" s="119"/>
      <c r="K718" s="119"/>
      <c r="L718" s="119"/>
      <c r="M718" s="119"/>
      <c r="N718" s="163"/>
      <c r="O718" s="163"/>
      <c r="P718" s="163"/>
      <c r="Q718" s="9" t="str">
        <f>IFERROR(VLOOKUP($F$4,不良项目!D$5:E$8,2,FALSE)*VLOOKUP(RIGHT(D718,2),不良项目!D$11:E$37,2,FALSE),"")</f>
        <v/>
      </c>
    </row>
    <row r="719" spans="2:17">
      <c r="B719" s="114"/>
      <c r="C719" s="115"/>
      <c r="D719" s="115"/>
      <c r="E719" s="118"/>
      <c r="F719" s="119"/>
      <c r="G719" s="119"/>
      <c r="H719" s="119"/>
      <c r="I719" s="118"/>
      <c r="J719" s="119"/>
      <c r="K719" s="119"/>
      <c r="L719" s="119"/>
      <c r="M719" s="119"/>
      <c r="N719" s="163"/>
      <c r="O719" s="163"/>
      <c r="P719" s="163"/>
      <c r="Q719" s="9" t="str">
        <f>IFERROR(VLOOKUP($F$4,不良项目!D$5:E$8,2,FALSE)*VLOOKUP(RIGHT(D719,2),不良项目!D$11:E$37,2,FALSE),"")</f>
        <v/>
      </c>
    </row>
    <row r="720" spans="2:17">
      <c r="B720" s="114"/>
      <c r="C720" s="115"/>
      <c r="D720" s="115"/>
      <c r="E720" s="118"/>
      <c r="F720" s="119"/>
      <c r="G720" s="119"/>
      <c r="H720" s="119"/>
      <c r="I720" s="118"/>
      <c r="J720" s="119"/>
      <c r="K720" s="119"/>
      <c r="L720" s="119"/>
      <c r="M720" s="119"/>
      <c r="N720" s="163"/>
      <c r="O720" s="163"/>
      <c r="P720" s="163"/>
      <c r="Q720" s="9" t="str">
        <f>IFERROR(VLOOKUP($F$4,不良项目!D$5:E$8,2,FALSE)*VLOOKUP(RIGHT(D720,2),不良项目!D$11:E$37,2,FALSE),"")</f>
        <v/>
      </c>
    </row>
    <row r="721" spans="2:17">
      <c r="B721" s="114"/>
      <c r="C721" s="115"/>
      <c r="D721" s="115"/>
      <c r="E721" s="118"/>
      <c r="F721" s="119"/>
      <c r="G721" s="119"/>
      <c r="H721" s="119"/>
      <c r="I721" s="118"/>
      <c r="J721" s="119"/>
      <c r="K721" s="119"/>
      <c r="L721" s="119"/>
      <c r="M721" s="119"/>
      <c r="N721" s="163"/>
      <c r="O721" s="163"/>
      <c r="P721" s="163"/>
      <c r="Q721" s="9" t="str">
        <f>IFERROR(VLOOKUP($F$4,不良项目!D$5:E$8,2,FALSE)*VLOOKUP(RIGHT(D721,2),不良项目!D$11:E$37,2,FALSE),"")</f>
        <v/>
      </c>
    </row>
    <row r="722" spans="2:17">
      <c r="B722" s="114"/>
      <c r="C722" s="115"/>
      <c r="D722" s="115"/>
      <c r="E722" s="118"/>
      <c r="F722" s="119"/>
      <c r="G722" s="119"/>
      <c r="H722" s="119"/>
      <c r="I722" s="118"/>
      <c r="J722" s="119"/>
      <c r="K722" s="119"/>
      <c r="L722" s="119"/>
      <c r="M722" s="119"/>
      <c r="N722" s="163"/>
      <c r="O722" s="163"/>
      <c r="P722" s="163"/>
      <c r="Q722" s="9" t="str">
        <f>IFERROR(VLOOKUP($F$4,不良项目!D$5:E$8,2,FALSE)*VLOOKUP(RIGHT(D722,2),不良项目!D$11:E$37,2,FALSE),"")</f>
        <v/>
      </c>
    </row>
    <row r="723" spans="2:17">
      <c r="B723" s="114"/>
      <c r="C723" s="115"/>
      <c r="D723" s="115"/>
      <c r="E723" s="118"/>
      <c r="F723" s="119"/>
      <c r="G723" s="119"/>
      <c r="H723" s="119"/>
      <c r="I723" s="118"/>
      <c r="J723" s="119"/>
      <c r="K723" s="119"/>
      <c r="L723" s="119"/>
      <c r="M723" s="119"/>
      <c r="N723" s="163"/>
      <c r="O723" s="163"/>
      <c r="P723" s="163"/>
      <c r="Q723" s="9" t="str">
        <f>IFERROR(VLOOKUP($F$4,不良项目!D$5:E$8,2,FALSE)*VLOOKUP(RIGHT(D723,2),不良项目!D$11:E$37,2,FALSE),"")</f>
        <v/>
      </c>
    </row>
    <row r="724" spans="2:17">
      <c r="B724" s="114"/>
      <c r="C724" s="115"/>
      <c r="D724" s="115"/>
      <c r="E724" s="118"/>
      <c r="F724" s="119"/>
      <c r="G724" s="119"/>
      <c r="H724" s="119"/>
      <c r="I724" s="118"/>
      <c r="J724" s="119"/>
      <c r="K724" s="119"/>
      <c r="L724" s="119"/>
      <c r="M724" s="119"/>
      <c r="N724" s="163"/>
      <c r="O724" s="163"/>
      <c r="P724" s="163"/>
      <c r="Q724" s="9" t="str">
        <f>IFERROR(VLOOKUP($F$4,不良项目!D$5:E$8,2,FALSE)*VLOOKUP(RIGHT(D724,2),不良项目!D$11:E$37,2,FALSE),"")</f>
        <v/>
      </c>
    </row>
    <row r="725" spans="2:17">
      <c r="B725" s="114"/>
      <c r="C725" s="115"/>
      <c r="D725" s="115"/>
      <c r="E725" s="118"/>
      <c r="F725" s="119"/>
      <c r="G725" s="119"/>
      <c r="H725" s="119"/>
      <c r="I725" s="118"/>
      <c r="J725" s="119"/>
      <c r="K725" s="119"/>
      <c r="L725" s="119"/>
      <c r="M725" s="119"/>
      <c r="N725" s="163"/>
      <c r="O725" s="163"/>
      <c r="P725" s="163"/>
      <c r="Q725" s="9" t="str">
        <f>IFERROR(VLOOKUP($F$4,不良项目!D$5:E$8,2,FALSE)*VLOOKUP(RIGHT(D725,2),不良项目!D$11:E$37,2,FALSE),"")</f>
        <v/>
      </c>
    </row>
    <row r="726" spans="2:17">
      <c r="B726" s="114"/>
      <c r="C726" s="115"/>
      <c r="D726" s="115"/>
      <c r="E726" s="118"/>
      <c r="F726" s="119"/>
      <c r="G726" s="119"/>
      <c r="H726" s="119"/>
      <c r="I726" s="118"/>
      <c r="J726" s="119"/>
      <c r="K726" s="119"/>
      <c r="L726" s="119"/>
      <c r="M726" s="119"/>
      <c r="N726" s="163"/>
      <c r="O726" s="163"/>
      <c r="P726" s="163"/>
      <c r="Q726" s="9" t="str">
        <f>IFERROR(VLOOKUP($F$4,不良项目!D$5:E$8,2,FALSE)*VLOOKUP(RIGHT(D726,2),不良项目!D$11:E$37,2,FALSE),"")</f>
        <v/>
      </c>
    </row>
    <row r="727" spans="2:17">
      <c r="B727" s="114"/>
      <c r="C727" s="115"/>
      <c r="D727" s="115"/>
      <c r="E727" s="118"/>
      <c r="F727" s="119"/>
      <c r="G727" s="119"/>
      <c r="H727" s="119"/>
      <c r="I727" s="118"/>
      <c r="J727" s="119"/>
      <c r="K727" s="119"/>
      <c r="L727" s="119"/>
      <c r="M727" s="119"/>
      <c r="N727" s="163"/>
      <c r="O727" s="163"/>
      <c r="P727" s="163"/>
      <c r="Q727" s="9" t="str">
        <f>IFERROR(VLOOKUP($F$4,不良项目!D$5:E$8,2,FALSE)*VLOOKUP(RIGHT(D727,2),不良项目!D$11:E$37,2,FALSE),"")</f>
        <v/>
      </c>
    </row>
    <row r="728" spans="2:17">
      <c r="B728" s="114"/>
      <c r="C728" s="115"/>
      <c r="D728" s="115"/>
      <c r="E728" s="118"/>
      <c r="F728" s="119"/>
      <c r="G728" s="119"/>
      <c r="H728" s="119"/>
      <c r="I728" s="118"/>
      <c r="J728" s="119"/>
      <c r="K728" s="119"/>
      <c r="L728" s="119"/>
      <c r="M728" s="119"/>
      <c r="N728" s="163"/>
      <c r="O728" s="163"/>
      <c r="P728" s="163"/>
    </row>
    <row r="729" spans="2:17">
      <c r="B729" s="114"/>
      <c r="C729" s="115"/>
      <c r="D729" s="115"/>
      <c r="E729" s="118"/>
      <c r="F729" s="119"/>
      <c r="G729" s="119"/>
      <c r="H729" s="119"/>
      <c r="I729" s="118"/>
      <c r="J729" s="119"/>
      <c r="K729" s="119"/>
      <c r="L729" s="119"/>
      <c r="M729" s="119"/>
      <c r="N729" s="163"/>
      <c r="O729" s="163"/>
      <c r="P729" s="163"/>
    </row>
    <row r="730" spans="2:17">
      <c r="B730" s="114"/>
      <c r="C730" s="115"/>
      <c r="D730" s="115"/>
      <c r="E730" s="118"/>
      <c r="F730" s="119"/>
      <c r="G730" s="119"/>
      <c r="H730" s="119"/>
      <c r="I730" s="118"/>
      <c r="J730" s="119"/>
      <c r="K730" s="119"/>
      <c r="L730" s="119"/>
      <c r="M730" s="119"/>
      <c r="N730" s="163"/>
      <c r="O730" s="163"/>
      <c r="P730" s="163"/>
    </row>
    <row r="731" spans="2:17">
      <c r="B731" s="114"/>
      <c r="C731" s="115"/>
      <c r="D731" s="115"/>
      <c r="E731" s="118"/>
      <c r="F731" s="119"/>
      <c r="G731" s="119"/>
      <c r="H731" s="119"/>
      <c r="I731" s="118"/>
      <c r="J731" s="119"/>
      <c r="K731" s="119"/>
      <c r="L731" s="119"/>
      <c r="M731" s="119"/>
      <c r="N731" s="163"/>
      <c r="O731" s="163"/>
      <c r="P731" s="163"/>
    </row>
    <row r="732" spans="2:17">
      <c r="B732" s="114"/>
      <c r="C732" s="115"/>
      <c r="D732" s="115"/>
      <c r="E732" s="118"/>
      <c r="F732" s="119"/>
      <c r="G732" s="119"/>
      <c r="H732" s="119"/>
      <c r="I732" s="118"/>
      <c r="J732" s="119"/>
      <c r="K732" s="119"/>
      <c r="L732" s="119"/>
      <c r="M732" s="119"/>
      <c r="N732" s="163"/>
      <c r="O732" s="163"/>
      <c r="P732" s="163"/>
    </row>
    <row r="733" spans="2:17">
      <c r="B733" s="114"/>
      <c r="C733" s="115"/>
      <c r="D733" s="115"/>
      <c r="E733" s="118"/>
      <c r="F733" s="119"/>
      <c r="G733" s="119"/>
      <c r="H733" s="119"/>
      <c r="I733" s="118"/>
      <c r="J733" s="119"/>
      <c r="K733" s="119"/>
      <c r="L733" s="119"/>
      <c r="M733" s="119"/>
      <c r="N733" s="163"/>
      <c r="O733" s="163"/>
      <c r="P733" s="163"/>
      <c r="Q733" s="9" t="str">
        <f>IFERROR(VLOOKUP($F$4,不良项目!D$5:E$8,2,FALSE)*VLOOKUP(RIGHT(D733,2),不良项目!D$11:E$37,2,FALSE),"")</f>
        <v/>
      </c>
    </row>
    <row r="734" spans="2:17">
      <c r="B734" s="114"/>
      <c r="C734" s="115"/>
      <c r="D734" s="115"/>
      <c r="E734" s="118"/>
      <c r="F734" s="119"/>
      <c r="G734" s="119"/>
      <c r="H734" s="119"/>
      <c r="I734" s="118"/>
      <c r="J734" s="119"/>
      <c r="K734" s="119"/>
      <c r="L734" s="119"/>
      <c r="M734" s="119"/>
      <c r="N734" s="163"/>
      <c r="O734" s="163"/>
      <c r="P734" s="163"/>
      <c r="Q734" s="9" t="str">
        <f>IFERROR(VLOOKUP($F$4,不良项目!D$5:E$8,2,FALSE)*VLOOKUP(RIGHT(D734,2),不良项目!D$11:E$37,2,FALSE),"")</f>
        <v/>
      </c>
    </row>
    <row r="735" spans="2:17">
      <c r="B735" s="114"/>
      <c r="C735" s="115"/>
      <c r="D735" s="115"/>
      <c r="E735" s="118"/>
      <c r="F735" s="119"/>
      <c r="G735" s="119"/>
      <c r="H735" s="119"/>
      <c r="I735" s="118"/>
      <c r="J735" s="119"/>
      <c r="K735" s="119"/>
      <c r="L735" s="119"/>
      <c r="M735" s="119"/>
      <c r="N735" s="163"/>
      <c r="O735" s="163"/>
      <c r="P735" s="163"/>
      <c r="Q735" s="9" t="str">
        <f>IFERROR(VLOOKUP($F$4,不良项目!D$5:E$8,2,FALSE)*VLOOKUP(RIGHT(D735,2),不良项目!D$11:E$37,2,FALSE),"")</f>
        <v/>
      </c>
    </row>
    <row r="736" spans="2:17">
      <c r="B736" s="114"/>
      <c r="C736" s="115"/>
      <c r="D736" s="115"/>
      <c r="E736" s="118"/>
      <c r="F736" s="119"/>
      <c r="G736" s="119"/>
      <c r="H736" s="119"/>
      <c r="I736" s="118"/>
      <c r="J736" s="119"/>
      <c r="K736" s="119"/>
      <c r="L736" s="119"/>
      <c r="M736" s="119"/>
      <c r="N736" s="163"/>
      <c r="O736" s="163"/>
      <c r="P736" s="163"/>
      <c r="Q736" s="9" t="str">
        <f>IFERROR(VLOOKUP($F$4,不良项目!D$5:E$8,2,FALSE)*VLOOKUP(RIGHT(D736,2),不良项目!D$11:E$37,2,FALSE),"")</f>
        <v/>
      </c>
    </row>
    <row r="737" spans="2:17">
      <c r="B737" s="114"/>
      <c r="C737" s="115"/>
      <c r="D737" s="115"/>
      <c r="E737" s="118"/>
      <c r="F737" s="119"/>
      <c r="G737" s="119"/>
      <c r="H737" s="119"/>
      <c r="I737" s="118"/>
      <c r="J737" s="119"/>
      <c r="K737" s="119"/>
      <c r="L737" s="119"/>
      <c r="M737" s="119"/>
      <c r="N737" s="163"/>
      <c r="O737" s="163"/>
      <c r="P737" s="163"/>
      <c r="Q737" s="9" t="str">
        <f>IFERROR(VLOOKUP($F$4,不良项目!D$5:E$8,2,FALSE)*VLOOKUP(RIGHT(D737,2),不良项目!D$11:E$37,2,FALSE),"")</f>
        <v/>
      </c>
    </row>
    <row r="738" spans="2:17">
      <c r="B738" s="192"/>
      <c r="C738" s="176"/>
      <c r="D738" s="176"/>
      <c r="E738" s="177"/>
      <c r="F738" s="178"/>
      <c r="G738" s="178"/>
      <c r="H738" s="178"/>
      <c r="I738" s="177"/>
      <c r="J738" s="178"/>
      <c r="K738" s="178"/>
      <c r="L738" s="178"/>
      <c r="M738" s="178"/>
      <c r="N738" s="196"/>
      <c r="O738" s="196"/>
      <c r="P738" s="196"/>
      <c r="Q738" s="9" t="str">
        <f>IFERROR(VLOOKUP($F$4,不良项目!D$5:E$8,2,FALSE)*VLOOKUP(RIGHT(D738,2),不良项目!D$11:E$37,2,FALSE),"")</f>
        <v/>
      </c>
    </row>
    <row r="741" spans="2:17">
      <c r="B741" s="236"/>
      <c r="C741" s="238"/>
      <c r="D741" s="238"/>
      <c r="E741" s="251"/>
      <c r="F741" s="252"/>
      <c r="G741" s="252"/>
      <c r="H741" s="253"/>
      <c r="I741" s="251"/>
      <c r="J741" s="252"/>
      <c r="K741" s="252"/>
      <c r="L741" s="252"/>
      <c r="M741" s="257"/>
      <c r="N741" s="243"/>
      <c r="O741" s="243"/>
      <c r="P741" s="243"/>
    </row>
    <row r="742" spans="2:17">
      <c r="B742" s="237"/>
      <c r="C742" s="239"/>
      <c r="D742" s="239"/>
      <c r="E742" s="254"/>
      <c r="F742" s="255"/>
      <c r="G742" s="255"/>
      <c r="H742" s="256"/>
      <c r="I742" s="254"/>
      <c r="J742" s="255"/>
      <c r="K742" s="255"/>
      <c r="L742" s="255"/>
      <c r="M742" s="258"/>
      <c r="N742" s="245"/>
      <c r="O742" s="245"/>
      <c r="P742" s="245"/>
    </row>
    <row r="743" spans="2:17">
      <c r="B743" s="114"/>
      <c r="C743" s="115"/>
      <c r="D743" s="115"/>
      <c r="E743" s="259"/>
      <c r="F743" s="250"/>
      <c r="G743" s="250"/>
      <c r="H743" s="250"/>
      <c r="I743" s="259"/>
      <c r="J743" s="260"/>
      <c r="K743" s="260"/>
      <c r="L743" s="260"/>
      <c r="M743" s="260"/>
      <c r="N743" s="163"/>
      <c r="O743" s="163"/>
      <c r="P743" s="163"/>
      <c r="Q743" s="9" t="str">
        <f>IFERROR(VLOOKUP($F$4,不良项目!D$5:E$8,2,FALSE)*VLOOKUP(RIGHT(D743,2),不良项目!D$11:E$37,2,FALSE),"")</f>
        <v/>
      </c>
    </row>
    <row r="744" spans="2:17">
      <c r="B744" s="114"/>
      <c r="C744" s="115"/>
      <c r="D744" s="115"/>
      <c r="E744" s="249"/>
      <c r="F744" s="250"/>
      <c r="G744" s="250"/>
      <c r="H744" s="250"/>
      <c r="I744" s="259"/>
      <c r="J744" s="260"/>
      <c r="K744" s="260"/>
      <c r="L744" s="260"/>
      <c r="M744" s="260"/>
      <c r="N744" s="163"/>
      <c r="O744" s="163"/>
      <c r="P744" s="163"/>
      <c r="Q744" s="9" t="str">
        <f>IFERROR(VLOOKUP($F$4,不良项目!D$5:E$8,2,FALSE)*VLOOKUP(RIGHT(D744,2),不良项目!D$11:E$37,2,FALSE),"")</f>
        <v/>
      </c>
    </row>
    <row r="745" spans="2:17">
      <c r="B745" s="114"/>
      <c r="C745" s="115"/>
      <c r="D745" s="115"/>
      <c r="E745" s="249"/>
      <c r="F745" s="250"/>
      <c r="G745" s="250"/>
      <c r="H745" s="250"/>
      <c r="I745" s="259"/>
      <c r="J745" s="260"/>
      <c r="K745" s="260"/>
      <c r="L745" s="260"/>
      <c r="M745" s="260"/>
      <c r="N745" s="163"/>
      <c r="O745" s="163"/>
      <c r="P745" s="163"/>
      <c r="Q745" s="9" t="str">
        <f>IFERROR(VLOOKUP($F$4,不良项目!D$5:E$8,2,FALSE)*VLOOKUP(RIGHT(D745,2),不良项目!D$11:E$37,2,FALSE),"")</f>
        <v/>
      </c>
    </row>
    <row r="746" spans="2:17">
      <c r="B746" s="114"/>
      <c r="C746" s="180"/>
      <c r="D746" s="181"/>
      <c r="E746" s="118"/>
      <c r="F746" s="119"/>
      <c r="G746" s="119"/>
      <c r="H746" s="119"/>
      <c r="I746" s="259"/>
      <c r="J746" s="260"/>
      <c r="K746" s="260"/>
      <c r="L746" s="260"/>
      <c r="M746" s="260"/>
      <c r="N746" s="163"/>
      <c r="O746" s="163"/>
      <c r="P746" s="163"/>
      <c r="Q746" s="9" t="str">
        <f>IFERROR(VLOOKUP($F$4,不良项目!D$5:E$8,2,FALSE)*VLOOKUP(RIGHT(D746,2),不良项目!D$11:E$37,2,FALSE),"")</f>
        <v/>
      </c>
    </row>
    <row r="747" spans="2:17">
      <c r="B747" s="114"/>
      <c r="C747" s="115"/>
      <c r="D747" s="115"/>
      <c r="E747" s="118"/>
      <c r="F747" s="119"/>
      <c r="G747" s="119"/>
      <c r="H747" s="119"/>
      <c r="I747" s="118"/>
      <c r="J747" s="119"/>
      <c r="K747" s="119"/>
      <c r="L747" s="119"/>
      <c r="M747" s="119"/>
      <c r="N747" s="163"/>
      <c r="O747" s="163"/>
      <c r="P747" s="163"/>
      <c r="Q747" s="9" t="str">
        <f>IFERROR(VLOOKUP($F$4,不良项目!D$5:E$8,2,FALSE)*VLOOKUP(RIGHT(D747,2),不良项目!D$11:E$37,2,FALSE),"")</f>
        <v/>
      </c>
    </row>
    <row r="748" spans="2:17">
      <c r="B748" s="114"/>
      <c r="C748" s="115"/>
      <c r="D748" s="115"/>
      <c r="E748" s="118"/>
      <c r="F748" s="119"/>
      <c r="G748" s="119"/>
      <c r="H748" s="119"/>
      <c r="I748" s="118"/>
      <c r="J748" s="119"/>
      <c r="K748" s="119"/>
      <c r="L748" s="119"/>
      <c r="M748" s="119"/>
      <c r="N748" s="163"/>
      <c r="O748" s="163"/>
      <c r="P748" s="163"/>
      <c r="Q748" s="9" t="str">
        <f>IFERROR(VLOOKUP($F$4,不良项目!D$5:E$8,2,FALSE)*VLOOKUP(RIGHT(D748,2),不良项目!D$11:E$37,2,FALSE),"")</f>
        <v/>
      </c>
    </row>
    <row r="749" spans="2:17">
      <c r="B749" s="114"/>
      <c r="C749" s="115"/>
      <c r="D749" s="115"/>
      <c r="E749" s="118"/>
      <c r="F749" s="119"/>
      <c r="G749" s="119"/>
      <c r="H749" s="119"/>
      <c r="I749" s="118"/>
      <c r="J749" s="119"/>
      <c r="K749" s="119"/>
      <c r="L749" s="119"/>
      <c r="M749" s="119"/>
      <c r="N749" s="163"/>
      <c r="O749" s="163"/>
      <c r="P749" s="163"/>
      <c r="Q749" s="9" t="str">
        <f>IFERROR(VLOOKUP($F$4,不良项目!D$5:E$8,2,FALSE)*VLOOKUP(RIGHT(D749,2),不良项目!D$11:E$37,2,FALSE),"")</f>
        <v/>
      </c>
    </row>
    <row r="750" spans="2:17">
      <c r="B750" s="114"/>
      <c r="C750" s="115"/>
      <c r="D750" s="115"/>
      <c r="E750" s="118"/>
      <c r="F750" s="119"/>
      <c r="G750" s="119"/>
      <c r="H750" s="119"/>
      <c r="I750" s="118"/>
      <c r="J750" s="119"/>
      <c r="K750" s="119"/>
      <c r="L750" s="119"/>
      <c r="M750" s="119"/>
      <c r="N750" s="163"/>
      <c r="O750" s="163"/>
      <c r="P750" s="163"/>
      <c r="Q750" s="9" t="str">
        <f>IFERROR(VLOOKUP($F$4,不良项目!D$5:E$8,2,FALSE)*VLOOKUP(RIGHT(D750,2),不良项目!D$11:E$37,2,FALSE),"")</f>
        <v/>
      </c>
    </row>
    <row r="751" spans="2:17">
      <c r="B751" s="114"/>
      <c r="C751" s="115"/>
      <c r="D751" s="115"/>
      <c r="E751" s="118"/>
      <c r="F751" s="119"/>
      <c r="G751" s="119"/>
      <c r="H751" s="119"/>
      <c r="I751" s="118"/>
      <c r="J751" s="119"/>
      <c r="K751" s="119"/>
      <c r="L751" s="119"/>
      <c r="M751" s="119"/>
      <c r="N751" s="163"/>
      <c r="O751" s="163"/>
      <c r="P751" s="163"/>
      <c r="Q751" s="9" t="str">
        <f>IFERROR(VLOOKUP($F$4,不良项目!D$5:E$8,2,FALSE)*VLOOKUP(RIGHT(D751,2),不良项目!D$11:E$37,2,FALSE),"")</f>
        <v/>
      </c>
    </row>
    <row r="752" spans="2:17">
      <c r="B752" s="114"/>
      <c r="C752" s="115"/>
      <c r="D752" s="115"/>
      <c r="E752" s="118"/>
      <c r="F752" s="119"/>
      <c r="G752" s="119"/>
      <c r="H752" s="119"/>
      <c r="I752" s="118"/>
      <c r="J752" s="119"/>
      <c r="K752" s="119"/>
      <c r="L752" s="119"/>
      <c r="M752" s="119"/>
      <c r="N752" s="163"/>
      <c r="O752" s="163"/>
      <c r="P752" s="163"/>
      <c r="Q752" s="9" t="str">
        <f>IFERROR(VLOOKUP($F$4,不良项目!D$5:E$8,2,FALSE)*VLOOKUP(RIGHT(D752,2),不良项目!D$11:E$37,2,FALSE),"")</f>
        <v/>
      </c>
    </row>
    <row r="753" spans="2:17">
      <c r="B753" s="114"/>
      <c r="C753" s="115"/>
      <c r="D753" s="115"/>
      <c r="E753" s="118"/>
      <c r="F753" s="119"/>
      <c r="G753" s="119"/>
      <c r="H753" s="119"/>
      <c r="I753" s="118"/>
      <c r="J753" s="119"/>
      <c r="K753" s="119"/>
      <c r="L753" s="119"/>
      <c r="M753" s="119"/>
      <c r="N753" s="163"/>
      <c r="O753" s="163"/>
      <c r="P753" s="163"/>
      <c r="Q753" s="9" t="str">
        <f>IFERROR(VLOOKUP($F$4,不良项目!D$5:E$8,2,FALSE)*VLOOKUP(RIGHT(D753,2),不良项目!D$11:E$37,2,FALSE),"")</f>
        <v/>
      </c>
    </row>
    <row r="754" spans="2:17">
      <c r="B754" s="114"/>
      <c r="C754" s="115"/>
      <c r="D754" s="115"/>
      <c r="E754" s="118"/>
      <c r="F754" s="119"/>
      <c r="G754" s="119"/>
      <c r="H754" s="119"/>
      <c r="I754" s="118"/>
      <c r="J754" s="119"/>
      <c r="K754" s="119"/>
      <c r="L754" s="119"/>
      <c r="M754" s="119"/>
      <c r="N754" s="163"/>
      <c r="O754" s="163"/>
      <c r="P754" s="163"/>
      <c r="Q754" s="9" t="str">
        <f>IFERROR(VLOOKUP($F$4,不良项目!D$5:E$8,2,FALSE)*VLOOKUP(RIGHT(D754,2),不良项目!D$11:E$37,2,FALSE),"")</f>
        <v/>
      </c>
    </row>
    <row r="755" spans="2:17">
      <c r="B755" s="114"/>
      <c r="C755" s="115"/>
      <c r="D755" s="115"/>
      <c r="E755" s="118"/>
      <c r="F755" s="119"/>
      <c r="G755" s="119"/>
      <c r="H755" s="119"/>
      <c r="I755" s="118"/>
      <c r="J755" s="119"/>
      <c r="K755" s="119"/>
      <c r="L755" s="119"/>
      <c r="M755" s="119"/>
      <c r="N755" s="163"/>
      <c r="O755" s="163"/>
      <c r="P755" s="163"/>
      <c r="Q755" s="9" t="str">
        <f>IFERROR(VLOOKUP($F$4,不良项目!D$5:E$8,2,FALSE)*VLOOKUP(RIGHT(D755,2),不良项目!D$11:E$37,2,FALSE),"")</f>
        <v/>
      </c>
    </row>
    <row r="756" spans="2:17">
      <c r="B756" s="114"/>
      <c r="C756" s="115"/>
      <c r="D756" s="115"/>
      <c r="E756" s="118"/>
      <c r="F756" s="119"/>
      <c r="G756" s="119"/>
      <c r="H756" s="119"/>
      <c r="I756" s="118"/>
      <c r="J756" s="165"/>
      <c r="K756" s="119"/>
      <c r="L756" s="119"/>
      <c r="M756" s="119"/>
      <c r="N756" s="163"/>
      <c r="O756" s="163"/>
      <c r="P756" s="163"/>
      <c r="Q756" s="9" t="str">
        <f>IFERROR(VLOOKUP($F$4,不良项目!D$5:E$8,2,FALSE)*VLOOKUP(RIGHT(D756,2),不良项目!D$11:E$37,2,FALSE),"")</f>
        <v/>
      </c>
    </row>
    <row r="757" spans="2:17">
      <c r="B757" s="114"/>
      <c r="C757" s="115"/>
      <c r="D757" s="115"/>
      <c r="E757" s="118"/>
      <c r="F757" s="119"/>
      <c r="G757" s="119"/>
      <c r="H757" s="119"/>
      <c r="I757" s="118"/>
      <c r="J757" s="165"/>
      <c r="K757" s="119"/>
      <c r="L757" s="119"/>
      <c r="M757" s="119"/>
      <c r="N757" s="163"/>
      <c r="O757" s="163"/>
      <c r="P757" s="163"/>
      <c r="Q757" s="9" t="str">
        <f>IFERROR(VLOOKUP($F$4,不良项目!D$5:E$8,2,FALSE)*VLOOKUP(RIGHT(D757,2),不良项目!D$11:E$37,2,FALSE),"")</f>
        <v/>
      </c>
    </row>
    <row r="758" spans="2:17">
      <c r="B758" s="114"/>
      <c r="C758" s="115"/>
      <c r="D758" s="115"/>
      <c r="E758" s="118"/>
      <c r="F758" s="119"/>
      <c r="G758" s="119"/>
      <c r="H758" s="119"/>
      <c r="I758" s="118"/>
      <c r="J758" s="165"/>
      <c r="K758" s="119"/>
      <c r="L758" s="119"/>
      <c r="M758" s="119"/>
      <c r="N758" s="163"/>
      <c r="O758" s="163"/>
      <c r="P758" s="163"/>
      <c r="Q758" s="9" t="str">
        <f>IFERROR(VLOOKUP($F$4,不良项目!D$5:E$8,2,FALSE)*VLOOKUP(RIGHT(D758,2),不良项目!D$11:E$37,2,FALSE),"")</f>
        <v/>
      </c>
    </row>
    <row r="759" spans="2:17">
      <c r="B759" s="114"/>
      <c r="C759" s="115"/>
      <c r="D759" s="115"/>
      <c r="E759" s="118"/>
      <c r="F759" s="119"/>
      <c r="G759" s="119"/>
      <c r="H759" s="119"/>
      <c r="I759" s="118"/>
      <c r="J759" s="165"/>
      <c r="K759" s="119"/>
      <c r="L759" s="119"/>
      <c r="M759" s="119"/>
      <c r="N759" s="163"/>
      <c r="O759" s="163"/>
      <c r="P759" s="163"/>
      <c r="Q759" s="9" t="str">
        <f>IFERROR(VLOOKUP($F$4,不良项目!D$5:E$8,2,FALSE)*VLOOKUP(RIGHT(D759,2),不良项目!D$11:E$37,2,FALSE),"")</f>
        <v/>
      </c>
    </row>
    <row r="760" spans="2:17">
      <c r="B760" s="114"/>
      <c r="C760" s="115"/>
      <c r="D760" s="115"/>
      <c r="E760" s="118"/>
      <c r="F760" s="119"/>
      <c r="G760" s="119"/>
      <c r="H760" s="119"/>
      <c r="I760" s="118"/>
      <c r="J760" s="165"/>
      <c r="K760" s="119"/>
      <c r="L760" s="119"/>
      <c r="M760" s="119"/>
      <c r="N760" s="163"/>
      <c r="O760" s="163"/>
      <c r="P760" s="163"/>
      <c r="Q760" s="9" t="str">
        <f>IFERROR(VLOOKUP($F$4,不良项目!D$5:E$8,2,FALSE)*VLOOKUP(RIGHT(D760,2),不良项目!D$11:E$37,2,FALSE),"")</f>
        <v/>
      </c>
    </row>
    <row r="761" spans="2:17">
      <c r="B761" s="114"/>
      <c r="C761" s="115"/>
      <c r="D761" s="115"/>
      <c r="E761" s="118"/>
      <c r="F761" s="119"/>
      <c r="G761" s="119"/>
      <c r="H761" s="119"/>
      <c r="I761" s="118"/>
      <c r="J761" s="119"/>
      <c r="K761" s="119"/>
      <c r="L761" s="119"/>
      <c r="M761" s="119"/>
      <c r="N761" s="163"/>
      <c r="O761" s="163"/>
      <c r="P761" s="163"/>
      <c r="Q761" s="9" t="str">
        <f>IFERROR(VLOOKUP($F$4,不良项目!D$5:E$8,2,FALSE)*VLOOKUP(RIGHT(D761,2),不良项目!D$11:E$37,2,FALSE),"")</f>
        <v/>
      </c>
    </row>
    <row r="762" spans="2:17">
      <c r="B762" s="114"/>
      <c r="C762" s="115"/>
      <c r="D762" s="115"/>
      <c r="E762" s="118"/>
      <c r="F762" s="119"/>
      <c r="G762" s="119"/>
      <c r="H762" s="119"/>
      <c r="I762" s="118"/>
      <c r="J762" s="119"/>
      <c r="K762" s="119"/>
      <c r="L762" s="119"/>
      <c r="M762" s="119"/>
      <c r="N762" s="163"/>
      <c r="O762" s="163"/>
      <c r="P762" s="163"/>
      <c r="Q762" s="9" t="str">
        <f>IFERROR(VLOOKUP($F$4,不良项目!D$5:E$8,2,FALSE)*VLOOKUP(RIGHT(D762,2),不良项目!D$11:E$37,2,FALSE),"")</f>
        <v/>
      </c>
    </row>
    <row r="763" spans="2:17">
      <c r="B763" s="114"/>
      <c r="C763" s="115"/>
      <c r="D763" s="115"/>
      <c r="E763" s="118"/>
      <c r="F763" s="119"/>
      <c r="G763" s="119"/>
      <c r="H763" s="119"/>
      <c r="I763" s="118"/>
      <c r="J763" s="119"/>
      <c r="K763" s="119"/>
      <c r="L763" s="119"/>
      <c r="M763" s="119"/>
      <c r="N763" s="163"/>
      <c r="O763" s="163"/>
      <c r="P763" s="163"/>
      <c r="Q763" s="9" t="str">
        <f>IFERROR(VLOOKUP($F$4,不良项目!D$5:E$8,2,FALSE)*VLOOKUP(RIGHT(D763,2),不良项目!D$11:E$37,2,FALSE),"")</f>
        <v/>
      </c>
    </row>
    <row r="764" spans="2:17">
      <c r="B764" s="114"/>
      <c r="C764" s="115"/>
      <c r="D764" s="115"/>
      <c r="E764" s="118"/>
      <c r="F764" s="119"/>
      <c r="G764" s="119"/>
      <c r="H764" s="119"/>
      <c r="I764" s="118"/>
      <c r="J764" s="119"/>
      <c r="K764" s="119"/>
      <c r="L764" s="119"/>
      <c r="M764" s="119"/>
      <c r="N764" s="163"/>
      <c r="O764" s="163"/>
      <c r="P764" s="163"/>
      <c r="Q764" s="9" t="str">
        <f>IFERROR(VLOOKUP($F$4,不良项目!D$5:E$8,2,FALSE)*VLOOKUP(RIGHT(D764,2),不良项目!D$11:E$37,2,FALSE),"")</f>
        <v/>
      </c>
    </row>
    <row r="765" spans="2:17">
      <c r="B765" s="114"/>
      <c r="C765" s="115"/>
      <c r="D765" s="115"/>
      <c r="E765" s="118"/>
      <c r="F765" s="119"/>
      <c r="G765" s="119"/>
      <c r="H765" s="119"/>
      <c r="I765" s="118"/>
      <c r="J765" s="119"/>
      <c r="K765" s="119"/>
      <c r="L765" s="119"/>
      <c r="M765" s="119"/>
      <c r="N765" s="163"/>
      <c r="O765" s="163"/>
      <c r="P765" s="163"/>
      <c r="Q765" s="9" t="str">
        <f>IFERROR(VLOOKUP($F$4,不良项目!D$5:E$8,2,FALSE)*VLOOKUP(RIGHT(D765,2),不良项目!D$11:E$37,2,FALSE),"")</f>
        <v/>
      </c>
    </row>
    <row r="766" spans="2:17">
      <c r="B766" s="114"/>
      <c r="C766" s="115"/>
      <c r="D766" s="115"/>
      <c r="E766" s="118"/>
      <c r="F766" s="119"/>
      <c r="G766" s="119"/>
      <c r="H766" s="119"/>
      <c r="I766" s="118"/>
      <c r="J766" s="119"/>
      <c r="K766" s="119"/>
      <c r="L766" s="119"/>
      <c r="M766" s="119"/>
      <c r="N766" s="163"/>
      <c r="O766" s="163"/>
      <c r="P766" s="163"/>
      <c r="Q766" s="9" t="str">
        <f>IFERROR(VLOOKUP($F$4,不良项目!D$5:E$8,2,FALSE)*VLOOKUP(RIGHT(D766,2),不良项目!D$11:E$37,2,FALSE),"")</f>
        <v/>
      </c>
    </row>
    <row r="767" spans="2:17">
      <c r="B767" s="114"/>
      <c r="C767" s="115"/>
      <c r="D767" s="115"/>
      <c r="E767" s="118"/>
      <c r="F767" s="119"/>
      <c r="G767" s="119"/>
      <c r="H767" s="119"/>
      <c r="I767" s="118"/>
      <c r="J767" s="119"/>
      <c r="K767" s="119"/>
      <c r="L767" s="119"/>
      <c r="M767" s="119"/>
      <c r="N767" s="163"/>
      <c r="O767" s="163"/>
      <c r="P767" s="163"/>
      <c r="Q767" s="9" t="str">
        <f>IFERROR(VLOOKUP($F$4,不良项目!D$5:E$8,2,FALSE)*VLOOKUP(RIGHT(D767,2),不良项目!D$11:E$37,2,FALSE),"")</f>
        <v/>
      </c>
    </row>
    <row r="768" spans="2:17">
      <c r="B768" s="114"/>
      <c r="C768" s="115"/>
      <c r="D768" s="115"/>
      <c r="E768" s="118"/>
      <c r="F768" s="119"/>
      <c r="G768" s="119"/>
      <c r="H768" s="119"/>
      <c r="I768" s="118"/>
      <c r="J768" s="119"/>
      <c r="K768" s="119"/>
      <c r="L768" s="119"/>
      <c r="M768" s="119"/>
      <c r="N768" s="163"/>
      <c r="O768" s="163"/>
      <c r="P768" s="163"/>
      <c r="Q768" s="9" t="str">
        <f>IFERROR(VLOOKUP($F$4,不良项目!D$5:E$8,2,FALSE)*VLOOKUP(RIGHT(D768,2),不良项目!D$11:E$37,2,FALSE),"")</f>
        <v/>
      </c>
    </row>
    <row r="769" spans="2:17">
      <c r="B769" s="114"/>
      <c r="C769" s="115"/>
      <c r="D769" s="115"/>
      <c r="E769" s="118"/>
      <c r="F769" s="119"/>
      <c r="G769" s="119"/>
      <c r="H769" s="119"/>
      <c r="I769" s="118"/>
      <c r="J769" s="63"/>
      <c r="K769" s="165"/>
      <c r="L769" s="119"/>
      <c r="M769" s="119"/>
      <c r="N769" s="163"/>
      <c r="O769" s="163"/>
      <c r="P769" s="163"/>
      <c r="Q769" s="9" t="str">
        <f>IFERROR(VLOOKUP($F$4,不良项目!D$5:E$8,2,FALSE)*VLOOKUP(RIGHT(D769,2),不良项目!D$11:E$37,2,FALSE),"")</f>
        <v/>
      </c>
    </row>
    <row r="770" spans="2:17">
      <c r="B770" s="114"/>
      <c r="C770" s="115"/>
      <c r="D770" s="115"/>
      <c r="E770" s="118"/>
      <c r="F770" s="119"/>
      <c r="G770" s="119"/>
      <c r="H770" s="119"/>
      <c r="I770" s="118"/>
      <c r="J770" s="63"/>
      <c r="K770" s="119"/>
      <c r="L770" s="119"/>
      <c r="M770" s="119"/>
      <c r="N770" s="163"/>
      <c r="O770" s="163"/>
      <c r="P770" s="163"/>
      <c r="Q770" s="9" t="str">
        <f>IFERROR(VLOOKUP($F$4,不良项目!D$5:E$8,2,FALSE)*VLOOKUP(RIGHT(D770,2),不良项目!D$11:E$37,2,FALSE),"")</f>
        <v/>
      </c>
    </row>
    <row r="771" spans="2:17">
      <c r="B771" s="114"/>
      <c r="C771" s="115"/>
      <c r="D771" s="115"/>
      <c r="E771" s="118"/>
      <c r="F771" s="119"/>
      <c r="G771" s="119"/>
      <c r="H771" s="119"/>
      <c r="I771" s="118"/>
      <c r="J771" s="119"/>
      <c r="K771" s="119"/>
      <c r="L771" s="119"/>
      <c r="M771" s="119"/>
      <c r="N771" s="163"/>
      <c r="O771" s="163"/>
      <c r="P771" s="163"/>
      <c r="Q771" s="9" t="str">
        <f>IFERROR(VLOOKUP($F$4,不良项目!D$5:E$8,2,FALSE)*VLOOKUP(RIGHT(D771,2),不良项目!D$11:E$37,2,FALSE),"")</f>
        <v/>
      </c>
    </row>
    <row r="772" spans="2:17">
      <c r="B772" s="114"/>
      <c r="C772" s="115"/>
      <c r="D772" s="115"/>
      <c r="E772" s="118"/>
      <c r="F772" s="119"/>
      <c r="G772" s="119"/>
      <c r="H772" s="119"/>
      <c r="I772" s="118"/>
      <c r="J772" s="119"/>
      <c r="K772" s="119"/>
      <c r="L772" s="168"/>
      <c r="M772" s="119"/>
      <c r="N772" s="163"/>
      <c r="O772" s="163"/>
      <c r="P772" s="163"/>
      <c r="Q772" s="9" t="str">
        <f>IFERROR(VLOOKUP($F$4,不良项目!D$5:E$8,2,FALSE)*VLOOKUP(RIGHT(D772,2),不良项目!D$11:E$37,2,FALSE),"")</f>
        <v/>
      </c>
    </row>
    <row r="773" spans="2:17">
      <c r="B773" s="114"/>
      <c r="C773" s="115"/>
      <c r="D773" s="115"/>
      <c r="E773" s="118"/>
      <c r="F773" s="119"/>
      <c r="G773" s="119"/>
      <c r="H773" s="119"/>
      <c r="I773" s="118"/>
      <c r="J773" s="119"/>
      <c r="K773" s="119"/>
      <c r="L773" s="119"/>
      <c r="M773" s="119"/>
      <c r="N773" s="163"/>
      <c r="O773" s="163"/>
      <c r="P773" s="163"/>
      <c r="Q773" s="9" t="str">
        <f>IFERROR(VLOOKUP($F$4,不良项目!D$5:E$8,2,FALSE)*VLOOKUP(RIGHT(D773,2),不良项目!D$11:E$37,2,FALSE),"")</f>
        <v/>
      </c>
    </row>
    <row r="774" spans="2:17">
      <c r="B774" s="114"/>
      <c r="C774" s="115"/>
      <c r="D774" s="115"/>
      <c r="E774" s="118"/>
      <c r="F774" s="119"/>
      <c r="G774" s="119"/>
      <c r="H774" s="119"/>
      <c r="I774" s="118"/>
      <c r="J774" s="119"/>
      <c r="K774" s="119"/>
      <c r="L774" s="119"/>
      <c r="M774" s="119"/>
      <c r="N774" s="163"/>
      <c r="O774" s="163"/>
      <c r="P774" s="163"/>
      <c r="Q774" s="9" t="str">
        <f>IFERROR(VLOOKUP($F$4,不良项目!D$5:E$8,2,FALSE)*VLOOKUP(RIGHT(D774,2),不良项目!D$11:E$37,2,FALSE),"")</f>
        <v/>
      </c>
    </row>
    <row r="775" spans="2:17" ht="21">
      <c r="B775" s="120"/>
      <c r="C775" s="121"/>
      <c r="D775" s="121"/>
      <c r="E775" s="122"/>
      <c r="F775" s="123"/>
      <c r="G775" s="189"/>
      <c r="H775" s="123"/>
      <c r="I775" s="122"/>
      <c r="J775" s="123"/>
      <c r="K775" s="123"/>
      <c r="L775" s="123"/>
      <c r="M775" s="123"/>
      <c r="N775" s="167"/>
      <c r="O775" s="167"/>
      <c r="P775" s="167"/>
      <c r="Q775" s="9" t="str">
        <f>IFERROR(VLOOKUP($F$4,不良项目!D$5:E$8,2,FALSE)*VLOOKUP(RIGHT(D775,2),不良项目!D$11:E$37,2,FALSE),"")</f>
        <v/>
      </c>
    </row>
    <row r="776" spans="2:17">
      <c r="B776" s="114"/>
      <c r="C776" s="115"/>
      <c r="D776" s="115"/>
      <c r="E776" s="259"/>
      <c r="F776" s="250"/>
      <c r="G776" s="250"/>
      <c r="H776" s="250"/>
      <c r="I776" s="259"/>
      <c r="J776" s="260"/>
      <c r="K776" s="260"/>
      <c r="L776" s="260"/>
      <c r="M776" s="260"/>
      <c r="N776" s="163"/>
      <c r="O776" s="163"/>
      <c r="P776" s="163"/>
      <c r="Q776" s="9" t="str">
        <f>IFERROR(VLOOKUP($F$4,不良项目!D$5:E$8,2,FALSE)*VLOOKUP(RIGHT(D776,2),不良项目!D$11:E$37,2,FALSE),"")</f>
        <v/>
      </c>
    </row>
    <row r="777" spans="2:17">
      <c r="B777" s="114"/>
      <c r="C777" s="115"/>
      <c r="D777" s="115"/>
      <c r="E777" s="249"/>
      <c r="F777" s="250"/>
      <c r="G777" s="250"/>
      <c r="H777" s="250"/>
      <c r="I777" s="259"/>
      <c r="J777" s="260"/>
      <c r="K777" s="260"/>
      <c r="L777" s="260"/>
      <c r="M777" s="260"/>
      <c r="N777" s="163"/>
      <c r="O777" s="163"/>
      <c r="P777" s="163"/>
      <c r="Q777" s="9" t="str">
        <f>IFERROR(VLOOKUP($F$4,不良项目!D$5:E$8,2,FALSE)*VLOOKUP(RIGHT(D777,2),不良项目!D$11:E$37,2,FALSE),"")</f>
        <v/>
      </c>
    </row>
    <row r="778" spans="2:17">
      <c r="B778" s="114"/>
      <c r="C778" s="115"/>
      <c r="D778" s="115"/>
      <c r="E778" s="249"/>
      <c r="F778" s="250"/>
      <c r="G778" s="250"/>
      <c r="H778" s="250"/>
      <c r="I778" s="259"/>
      <c r="J778" s="260"/>
      <c r="K778" s="260"/>
      <c r="L778" s="260"/>
      <c r="M778" s="260"/>
      <c r="N778" s="163"/>
      <c r="O778" s="163"/>
      <c r="P778" s="163"/>
      <c r="Q778" s="9" t="str">
        <f>IFERROR(VLOOKUP($F$4,不良项目!D$5:E$8,2,FALSE)*VLOOKUP(RIGHT(D778,2),不良项目!D$11:E$37,2,FALSE),"")</f>
        <v/>
      </c>
    </row>
    <row r="779" spans="2:17">
      <c r="B779" s="114"/>
      <c r="C779" s="180"/>
      <c r="D779" s="181"/>
      <c r="E779" s="118"/>
      <c r="F779" s="119"/>
      <c r="G779" s="119"/>
      <c r="H779" s="119"/>
      <c r="I779" s="259"/>
      <c r="J779" s="260"/>
      <c r="K779" s="260"/>
      <c r="L779" s="260"/>
      <c r="M779" s="260"/>
      <c r="N779" s="163"/>
      <c r="O779" s="163"/>
      <c r="P779" s="163"/>
      <c r="Q779" s="9" t="str">
        <f>IFERROR(VLOOKUP($F$4,不良项目!D$5:E$8,2,FALSE)*VLOOKUP(RIGHT(D779,2),不良项目!D$11:E$37,2,FALSE),"")</f>
        <v/>
      </c>
    </row>
    <row r="780" spans="2:17">
      <c r="B780" s="114"/>
      <c r="C780" s="115"/>
      <c r="D780" s="115"/>
      <c r="E780" s="118"/>
      <c r="F780" s="119"/>
      <c r="G780" s="119"/>
      <c r="H780" s="119"/>
      <c r="I780" s="118"/>
      <c r="J780" s="119"/>
      <c r="K780" s="119"/>
      <c r="L780" s="119"/>
      <c r="M780" s="119"/>
      <c r="N780" s="163"/>
      <c r="O780" s="163"/>
      <c r="P780" s="163"/>
      <c r="Q780" s="9" t="str">
        <f>IFERROR(VLOOKUP($F$4,不良项目!D$5:E$8,2,FALSE)*VLOOKUP(RIGHT(D780,2),不良项目!D$11:E$37,2,FALSE),"")</f>
        <v/>
      </c>
    </row>
    <row r="781" spans="2:17">
      <c r="B781" s="114"/>
      <c r="C781" s="115"/>
      <c r="D781" s="115"/>
      <c r="E781" s="118"/>
      <c r="F781" s="119"/>
      <c r="G781" s="119"/>
      <c r="H781" s="119"/>
      <c r="I781" s="118"/>
      <c r="J781" s="119"/>
      <c r="K781" s="119"/>
      <c r="L781" s="119"/>
      <c r="M781" s="119"/>
      <c r="N781" s="163"/>
      <c r="O781" s="163"/>
      <c r="P781" s="163"/>
      <c r="Q781" s="9" t="str">
        <f>IFERROR(VLOOKUP($F$4,不良项目!D$5:E$8,2,FALSE)*VLOOKUP(RIGHT(D781,2),不良项目!D$11:E$37,2,FALSE),"")</f>
        <v/>
      </c>
    </row>
    <row r="782" spans="2:17">
      <c r="B782" s="114"/>
      <c r="C782" s="115"/>
      <c r="D782" s="115"/>
      <c r="E782" s="118"/>
      <c r="F782" s="119"/>
      <c r="G782" s="119"/>
      <c r="H782" s="119"/>
      <c r="I782" s="118"/>
      <c r="J782" s="119"/>
      <c r="K782" s="119"/>
      <c r="L782" s="119"/>
      <c r="M782" s="119"/>
      <c r="N782" s="163"/>
      <c r="O782" s="163"/>
      <c r="P782" s="163"/>
      <c r="Q782" s="9" t="str">
        <f>IFERROR(VLOOKUP($F$4,不良项目!D$5:E$8,2,FALSE)*VLOOKUP(RIGHT(D782,2),不良项目!D$11:E$37,2,FALSE),"")</f>
        <v/>
      </c>
    </row>
    <row r="783" spans="2:17">
      <c r="B783" s="114"/>
      <c r="C783" s="115"/>
      <c r="D783" s="115"/>
      <c r="E783" s="118"/>
      <c r="F783" s="119"/>
      <c r="G783" s="119"/>
      <c r="H783" s="119"/>
      <c r="I783" s="118"/>
      <c r="J783" s="119"/>
      <c r="K783" s="119"/>
      <c r="L783" s="119"/>
      <c r="M783" s="119"/>
      <c r="N783" s="163"/>
      <c r="O783" s="163"/>
      <c r="P783" s="163"/>
      <c r="Q783" s="9" t="str">
        <f>IFERROR(VLOOKUP($F$4,不良项目!D$5:E$8,2,FALSE)*VLOOKUP(RIGHT(D783,2),不良项目!D$11:E$37,2,FALSE),"")</f>
        <v/>
      </c>
    </row>
    <row r="784" spans="2:17">
      <c r="B784" s="114"/>
      <c r="C784" s="115"/>
      <c r="D784" s="115"/>
      <c r="E784" s="118"/>
      <c r="F784" s="119"/>
      <c r="G784" s="119"/>
      <c r="H784" s="119"/>
      <c r="I784" s="118"/>
      <c r="J784" s="119"/>
      <c r="K784" s="119"/>
      <c r="L784" s="119"/>
      <c r="M784" s="119"/>
      <c r="N784" s="163"/>
      <c r="O784" s="163"/>
      <c r="P784" s="163"/>
      <c r="Q784" s="9" t="str">
        <f>IFERROR(VLOOKUP($F$4,不良项目!D$5:E$8,2,FALSE)*VLOOKUP(RIGHT(D784,2),不良项目!D$11:E$37,2,FALSE),"")</f>
        <v/>
      </c>
    </row>
    <row r="785" spans="2:17">
      <c r="B785" s="114"/>
      <c r="C785" s="115"/>
      <c r="D785" s="115"/>
      <c r="E785" s="118"/>
      <c r="F785" s="119"/>
      <c r="G785" s="119"/>
      <c r="H785" s="119"/>
      <c r="I785" s="118"/>
      <c r="J785" s="119"/>
      <c r="K785" s="119"/>
      <c r="L785" s="119"/>
      <c r="M785" s="119"/>
      <c r="N785" s="163"/>
      <c r="O785" s="163"/>
      <c r="P785" s="163"/>
      <c r="Q785" s="9" t="str">
        <f>IFERROR(VLOOKUP($F$4,不良项目!D$5:E$8,2,FALSE)*VLOOKUP(RIGHT(D785,2),不良项目!D$11:E$37,2,FALSE),"")</f>
        <v/>
      </c>
    </row>
    <row r="786" spans="2:17">
      <c r="B786" s="114"/>
      <c r="C786" s="115"/>
      <c r="D786" s="115"/>
      <c r="E786" s="118"/>
      <c r="F786" s="119"/>
      <c r="G786" s="119"/>
      <c r="H786" s="119"/>
      <c r="I786" s="118"/>
      <c r="J786" s="119"/>
      <c r="K786" s="119"/>
      <c r="L786" s="119"/>
      <c r="M786" s="119"/>
      <c r="N786" s="163"/>
      <c r="O786" s="163"/>
      <c r="P786" s="163"/>
      <c r="Q786" s="9" t="str">
        <f>IFERROR(VLOOKUP($F$4,不良项目!D$5:E$8,2,FALSE)*VLOOKUP(RIGHT(D786,2),不良项目!D$11:E$37,2,FALSE),"")</f>
        <v/>
      </c>
    </row>
    <row r="787" spans="2:17">
      <c r="B787" s="114"/>
      <c r="C787" s="115"/>
      <c r="D787" s="115"/>
      <c r="E787" s="118"/>
      <c r="F787" s="119"/>
      <c r="G787" s="119"/>
      <c r="H787" s="119"/>
      <c r="I787" s="118"/>
      <c r="J787" s="119"/>
      <c r="K787" s="119"/>
      <c r="L787" s="119"/>
      <c r="M787" s="119"/>
      <c r="N787" s="163"/>
      <c r="O787" s="163"/>
      <c r="P787" s="163"/>
      <c r="Q787" s="9" t="str">
        <f>IFERROR(VLOOKUP($F$4,不良项目!D$5:E$8,2,FALSE)*VLOOKUP(RIGHT(D787,2),不良项目!D$11:E$37,2,FALSE),"")</f>
        <v/>
      </c>
    </row>
    <row r="788" spans="2:17">
      <c r="B788" s="114"/>
      <c r="C788" s="115"/>
      <c r="D788" s="115"/>
      <c r="E788" s="118"/>
      <c r="F788" s="119"/>
      <c r="G788" s="119"/>
      <c r="H788" s="119"/>
      <c r="I788" s="118"/>
      <c r="J788" s="119"/>
      <c r="K788" s="119"/>
      <c r="L788" s="119"/>
      <c r="M788" s="119"/>
      <c r="N788" s="163"/>
      <c r="O788" s="163"/>
      <c r="P788" s="163"/>
      <c r="Q788" s="9" t="str">
        <f>IFERROR(VLOOKUP($F$4,不良项目!D$5:E$8,2,FALSE)*VLOOKUP(RIGHT(D788,2),不良项目!D$11:E$37,2,FALSE),"")</f>
        <v/>
      </c>
    </row>
    <row r="789" spans="2:17">
      <c r="B789" s="114"/>
      <c r="C789" s="115"/>
      <c r="D789" s="115"/>
      <c r="E789" s="118"/>
      <c r="F789" s="119"/>
      <c r="G789" s="119"/>
      <c r="H789" s="119"/>
      <c r="I789" s="118"/>
      <c r="J789" s="119"/>
      <c r="K789" s="119"/>
      <c r="L789" s="119"/>
      <c r="M789" s="119"/>
      <c r="N789" s="163"/>
      <c r="O789" s="163"/>
      <c r="P789" s="163"/>
      <c r="Q789" s="9" t="str">
        <f>IFERROR(VLOOKUP($F$4,不良项目!D$5:E$8,2,FALSE)*VLOOKUP(RIGHT(D789,2),不良项目!D$11:E$37,2,FALSE),"")</f>
        <v/>
      </c>
    </row>
    <row r="790" spans="2:17">
      <c r="B790" s="114"/>
      <c r="C790" s="115"/>
      <c r="D790" s="115"/>
      <c r="E790" s="118"/>
      <c r="F790" s="119"/>
      <c r="G790" s="119"/>
      <c r="H790" s="119"/>
      <c r="I790" s="118"/>
      <c r="J790" s="119"/>
      <c r="K790" s="119"/>
      <c r="L790" s="119"/>
      <c r="M790" s="119"/>
      <c r="N790" s="163"/>
      <c r="O790" s="163"/>
      <c r="P790" s="163"/>
      <c r="Q790" s="9" t="str">
        <f>IFERROR(VLOOKUP($F$4,不良项目!D$5:E$8,2,FALSE)*VLOOKUP(RIGHT(D790,2),不良项目!D$11:E$37,2,FALSE),"")</f>
        <v/>
      </c>
    </row>
    <row r="791" spans="2:17">
      <c r="B791" s="114"/>
      <c r="C791" s="115"/>
      <c r="D791" s="115"/>
      <c r="E791" s="118"/>
      <c r="F791" s="119"/>
      <c r="G791" s="119"/>
      <c r="H791" s="119"/>
      <c r="I791" s="118"/>
      <c r="J791" s="119"/>
      <c r="K791" s="119"/>
      <c r="L791" s="119"/>
      <c r="M791" s="119"/>
      <c r="N791" s="163"/>
      <c r="O791" s="163"/>
      <c r="P791" s="163"/>
      <c r="Q791" s="9" t="str">
        <f>IFERROR(VLOOKUP($F$4,不良项目!D$5:E$8,2,FALSE)*VLOOKUP(RIGHT(D791,2),不良项目!D$11:E$37,2,FALSE),"")</f>
        <v/>
      </c>
    </row>
    <row r="792" spans="2:17">
      <c r="B792" s="114"/>
      <c r="C792" s="115"/>
      <c r="D792" s="115"/>
      <c r="E792" s="118"/>
      <c r="F792" s="119"/>
      <c r="G792" s="119"/>
      <c r="H792" s="119"/>
      <c r="I792" s="118"/>
      <c r="J792" s="119"/>
      <c r="K792" s="119"/>
      <c r="L792" s="119"/>
      <c r="M792" s="119"/>
      <c r="N792" s="163"/>
      <c r="O792" s="163"/>
      <c r="P792" s="163"/>
      <c r="Q792" s="9" t="str">
        <f>IFERROR(VLOOKUP($F$4,不良项目!D$5:E$8,2,FALSE)*VLOOKUP(RIGHT(D792,2),不良项目!D$11:E$37,2,FALSE),"")</f>
        <v/>
      </c>
    </row>
    <row r="793" spans="2:17">
      <c r="B793" s="114"/>
      <c r="C793" s="115"/>
      <c r="D793" s="115"/>
      <c r="E793" s="118"/>
      <c r="F793" s="119"/>
      <c r="G793" s="119"/>
      <c r="H793" s="119"/>
      <c r="I793" s="118"/>
      <c r="J793" s="119"/>
      <c r="K793" s="119"/>
      <c r="L793" s="119"/>
      <c r="M793" s="119"/>
      <c r="N793" s="163"/>
      <c r="O793" s="163"/>
      <c r="P793" s="163"/>
      <c r="Q793" s="9" t="str">
        <f>IFERROR(VLOOKUP($F$4,不良项目!D$5:E$8,2,FALSE)*VLOOKUP(RIGHT(D793,2),不良项目!D$11:E$37,2,FALSE),"")</f>
        <v/>
      </c>
    </row>
    <row r="794" spans="2:17">
      <c r="B794" s="114"/>
      <c r="C794" s="115"/>
      <c r="D794" s="115"/>
      <c r="E794" s="118"/>
      <c r="F794" s="119"/>
      <c r="G794" s="119"/>
      <c r="H794" s="119"/>
      <c r="I794" s="118"/>
      <c r="J794" s="119"/>
      <c r="K794" s="119"/>
      <c r="L794" s="119"/>
      <c r="M794" s="119"/>
      <c r="N794" s="163"/>
      <c r="O794" s="163"/>
      <c r="P794" s="163"/>
      <c r="Q794" s="9" t="str">
        <f>IFERROR(VLOOKUP($F$4,不良项目!D$5:E$8,2,FALSE)*VLOOKUP(RIGHT(D794,2),不良项目!D$11:E$37,2,FALSE),"")</f>
        <v/>
      </c>
    </row>
    <row r="795" spans="2:17">
      <c r="B795" s="114"/>
      <c r="C795" s="115"/>
      <c r="D795" s="115"/>
      <c r="E795" s="118"/>
      <c r="F795" s="119"/>
      <c r="G795" s="119"/>
      <c r="H795" s="119"/>
      <c r="I795" s="118"/>
      <c r="J795" s="119"/>
      <c r="K795" s="119"/>
      <c r="L795" s="119"/>
      <c r="M795" s="119"/>
      <c r="N795" s="163"/>
      <c r="O795" s="163"/>
      <c r="P795" s="163"/>
      <c r="Q795" s="9" t="str">
        <f>IFERROR(VLOOKUP($F$4,不良项目!D$5:E$8,2,FALSE)*VLOOKUP(RIGHT(D795,2),不良项目!D$11:E$37,2,FALSE),"")</f>
        <v/>
      </c>
    </row>
    <row r="796" spans="2:17">
      <c r="B796" s="114"/>
      <c r="C796" s="115"/>
      <c r="D796" s="115"/>
      <c r="E796" s="118"/>
      <c r="F796" s="119"/>
      <c r="G796" s="119"/>
      <c r="H796" s="119"/>
      <c r="I796" s="118"/>
      <c r="J796" s="119"/>
      <c r="K796" s="119"/>
      <c r="L796" s="119"/>
      <c r="M796" s="119"/>
      <c r="N796" s="163"/>
      <c r="O796" s="163"/>
      <c r="P796" s="163"/>
      <c r="Q796" s="9" t="str">
        <f>IFERROR(VLOOKUP($F$4,不良项目!D$5:E$8,2,FALSE)*VLOOKUP(RIGHT(D796,2),不良项目!D$11:E$37,2,FALSE),"")</f>
        <v/>
      </c>
    </row>
    <row r="797" spans="2:17">
      <c r="B797" s="114"/>
      <c r="C797" s="115"/>
      <c r="D797" s="115"/>
      <c r="E797" s="118"/>
      <c r="F797" s="119"/>
      <c r="G797" s="119"/>
      <c r="H797" s="119"/>
      <c r="I797" s="118"/>
      <c r="J797" s="119"/>
      <c r="K797" s="119"/>
      <c r="L797" s="119"/>
      <c r="M797" s="119"/>
      <c r="N797" s="163"/>
      <c r="O797" s="163"/>
      <c r="P797" s="163"/>
      <c r="Q797" s="9" t="str">
        <f>IFERROR(VLOOKUP($F$4,不良项目!D$5:E$8,2,FALSE)*VLOOKUP(RIGHT(D797,2),不良项目!D$11:E$37,2,FALSE),"")</f>
        <v/>
      </c>
    </row>
    <row r="798" spans="2:17">
      <c r="B798" s="114"/>
      <c r="C798" s="115"/>
      <c r="D798" s="115"/>
      <c r="E798" s="118"/>
      <c r="F798" s="119"/>
      <c r="G798" s="119"/>
      <c r="H798" s="119"/>
      <c r="I798" s="118"/>
      <c r="J798" s="119"/>
      <c r="K798" s="119"/>
      <c r="L798" s="119"/>
      <c r="M798" s="119"/>
      <c r="N798" s="163"/>
      <c r="O798" s="163"/>
      <c r="P798" s="163"/>
      <c r="Q798" s="9" t="str">
        <f>IFERROR(VLOOKUP($F$4,不良项目!D$5:E$8,2,FALSE)*VLOOKUP(RIGHT(D798,2),不良项目!D$11:E$37,2,FALSE),"")</f>
        <v/>
      </c>
    </row>
    <row r="799" spans="2:17">
      <c r="B799" s="114"/>
      <c r="C799" s="115"/>
      <c r="D799" s="115"/>
      <c r="E799" s="118"/>
      <c r="F799" s="119"/>
      <c r="G799" s="119"/>
      <c r="H799" s="119"/>
      <c r="I799" s="118"/>
      <c r="J799" s="119"/>
      <c r="K799" s="119"/>
      <c r="L799" s="119"/>
      <c r="M799" s="119"/>
      <c r="N799" s="163"/>
      <c r="O799" s="163"/>
      <c r="P799" s="163"/>
      <c r="Q799" s="9" t="str">
        <f>IFERROR(VLOOKUP($F$4,不良项目!D$5:E$8,2,FALSE)*VLOOKUP(RIGHT(D799,2),不良项目!D$11:E$37,2,FALSE),"")</f>
        <v/>
      </c>
    </row>
    <row r="800" spans="2:17">
      <c r="B800" s="114"/>
      <c r="C800" s="115"/>
      <c r="D800" s="115"/>
      <c r="E800" s="118"/>
      <c r="F800" s="119"/>
      <c r="G800" s="119"/>
      <c r="H800" s="119"/>
      <c r="I800" s="118"/>
      <c r="J800" s="119"/>
      <c r="K800" s="119"/>
      <c r="L800" s="119"/>
      <c r="M800" s="119"/>
      <c r="N800" s="163"/>
      <c r="O800" s="163"/>
      <c r="P800" s="163"/>
      <c r="Q800" s="9" t="str">
        <f>IFERROR(VLOOKUP($F$4,不良项目!D$5:E$8,2,FALSE)*VLOOKUP(RIGHT(D800,2),不良项目!D$11:E$37,2,FALSE),"")</f>
        <v/>
      </c>
    </row>
    <row r="801" spans="2:17">
      <c r="B801" s="114"/>
      <c r="C801" s="115"/>
      <c r="D801" s="115"/>
      <c r="E801" s="118"/>
      <c r="F801" s="119"/>
      <c r="G801" s="119"/>
      <c r="H801" s="119"/>
      <c r="I801" s="118"/>
      <c r="J801" s="119"/>
      <c r="K801" s="119"/>
      <c r="L801" s="119"/>
      <c r="M801" s="119"/>
      <c r="N801" s="163"/>
      <c r="O801" s="163"/>
      <c r="P801" s="163"/>
      <c r="Q801" s="9" t="str">
        <f>IFERROR(VLOOKUP($F$4,不良项目!D$5:E$8,2,FALSE)*VLOOKUP(RIGHT(D801,2),不良项目!D$11:E$37,2,FALSE),"")</f>
        <v/>
      </c>
    </row>
    <row r="802" spans="2:17">
      <c r="B802" s="114"/>
      <c r="C802" s="115"/>
      <c r="D802" s="115"/>
      <c r="E802" s="118"/>
      <c r="F802" s="119"/>
      <c r="G802" s="119"/>
      <c r="H802" s="119"/>
      <c r="I802" s="118"/>
      <c r="J802" s="119"/>
      <c r="K802" s="119"/>
      <c r="L802" s="119"/>
      <c r="M802" s="119"/>
      <c r="N802" s="163"/>
      <c r="O802" s="163"/>
      <c r="P802" s="163"/>
      <c r="Q802" s="9" t="str">
        <f>IFERROR(VLOOKUP($F$4,不良项目!D$5:E$8,2,FALSE)*VLOOKUP(RIGHT(D802,2),不良项目!D$11:E$37,2,FALSE),"")</f>
        <v/>
      </c>
    </row>
    <row r="803" spans="2:17">
      <c r="B803" s="114"/>
      <c r="C803" s="115"/>
      <c r="D803" s="115"/>
      <c r="E803" s="118"/>
      <c r="F803" s="119"/>
      <c r="G803" s="119"/>
      <c r="H803" s="119"/>
      <c r="I803" s="118"/>
      <c r="J803" s="119"/>
      <c r="K803" s="119"/>
      <c r="L803" s="119"/>
      <c r="M803" s="119"/>
      <c r="N803" s="163"/>
      <c r="O803" s="163"/>
      <c r="P803" s="163"/>
      <c r="Q803" s="9" t="str">
        <f>IFERROR(VLOOKUP($F$4,不良项目!D$5:E$8,2,FALSE)*VLOOKUP(RIGHT(D803,2),不良项目!D$11:E$37,2,FALSE),"")</f>
        <v/>
      </c>
    </row>
    <row r="804" spans="2:17">
      <c r="B804" s="114"/>
      <c r="C804" s="115"/>
      <c r="D804" s="115"/>
      <c r="E804" s="118"/>
      <c r="F804" s="119"/>
      <c r="G804" s="119"/>
      <c r="H804" s="119"/>
      <c r="I804" s="118"/>
      <c r="J804" s="119"/>
      <c r="K804" s="119"/>
      <c r="L804" s="119"/>
      <c r="M804" s="119"/>
      <c r="N804" s="163"/>
      <c r="O804" s="163"/>
      <c r="P804" s="163"/>
    </row>
    <row r="805" spans="2:17">
      <c r="B805" s="114"/>
      <c r="C805" s="115"/>
      <c r="D805" s="115"/>
      <c r="E805" s="118"/>
      <c r="F805" s="119"/>
      <c r="G805" s="119"/>
      <c r="H805" s="119"/>
      <c r="I805" s="118"/>
      <c r="J805" s="119"/>
      <c r="K805" s="119"/>
      <c r="L805" s="119"/>
      <c r="M805" s="119"/>
      <c r="N805" s="163"/>
      <c r="O805" s="163"/>
      <c r="P805" s="163"/>
    </row>
    <row r="806" spans="2:17">
      <c r="B806" s="114"/>
      <c r="C806" s="115"/>
      <c r="D806" s="115"/>
      <c r="E806" s="118"/>
      <c r="F806" s="119"/>
      <c r="G806" s="119"/>
      <c r="H806" s="119"/>
      <c r="I806" s="118"/>
      <c r="J806" s="119"/>
      <c r="K806" s="119"/>
      <c r="L806" s="119"/>
      <c r="M806" s="119"/>
      <c r="N806" s="163"/>
      <c r="O806" s="163"/>
      <c r="P806" s="163"/>
    </row>
    <row r="807" spans="2:17">
      <c r="B807" s="114"/>
      <c r="C807" s="115"/>
      <c r="D807" s="115"/>
      <c r="E807" s="118"/>
      <c r="F807" s="119"/>
      <c r="G807" s="119"/>
      <c r="H807" s="119"/>
      <c r="I807" s="118"/>
      <c r="J807" s="119"/>
      <c r="K807" s="119"/>
      <c r="L807" s="119"/>
      <c r="M807" s="119"/>
      <c r="N807" s="163"/>
      <c r="O807" s="163"/>
      <c r="P807" s="163"/>
    </row>
    <row r="808" spans="2:17">
      <c r="B808" s="114"/>
      <c r="C808" s="115"/>
      <c r="D808" s="115"/>
      <c r="E808" s="118"/>
      <c r="F808" s="119"/>
      <c r="G808" s="119"/>
      <c r="H808" s="119"/>
      <c r="I808" s="118"/>
      <c r="J808" s="119"/>
      <c r="K808" s="119"/>
      <c r="L808" s="119"/>
      <c r="M808" s="119"/>
      <c r="N808" s="163"/>
      <c r="O808" s="163"/>
      <c r="P808" s="163"/>
    </row>
    <row r="809" spans="2:17">
      <c r="B809" s="114"/>
      <c r="C809" s="115"/>
      <c r="D809" s="115"/>
      <c r="E809" s="118"/>
      <c r="F809" s="119"/>
      <c r="G809" s="119"/>
      <c r="H809" s="119"/>
      <c r="I809" s="118"/>
      <c r="J809" s="119"/>
      <c r="K809" s="119"/>
      <c r="L809" s="119"/>
      <c r="M809" s="119"/>
      <c r="N809" s="163"/>
      <c r="O809" s="163"/>
      <c r="P809" s="163"/>
      <c r="Q809" s="9" t="str">
        <f>IFERROR(VLOOKUP($F$4,不良项目!D$5:E$8,2,FALSE)*VLOOKUP(RIGHT(D809,2),不良项目!D$11:E$37,2,FALSE),"")</f>
        <v/>
      </c>
    </row>
    <row r="810" spans="2:17">
      <c r="B810" s="114"/>
      <c r="C810" s="115"/>
      <c r="D810" s="115"/>
      <c r="E810" s="118"/>
      <c r="F810" s="119"/>
      <c r="G810" s="119"/>
      <c r="H810" s="119"/>
      <c r="I810" s="118"/>
      <c r="J810" s="119"/>
      <c r="K810" s="119"/>
      <c r="L810" s="119"/>
      <c r="M810" s="119"/>
      <c r="N810" s="163"/>
      <c r="O810" s="163"/>
      <c r="P810" s="163"/>
      <c r="Q810" s="9" t="str">
        <f>IFERROR(VLOOKUP($F$4,不良项目!D$5:E$8,2,FALSE)*VLOOKUP(RIGHT(D810,2),不良项目!D$11:E$37,2,FALSE),"")</f>
        <v/>
      </c>
    </row>
    <row r="811" spans="2:17">
      <c r="B811" s="114"/>
      <c r="C811" s="115"/>
      <c r="D811" s="115"/>
      <c r="E811" s="118"/>
      <c r="F811" s="119"/>
      <c r="G811" s="119"/>
      <c r="H811" s="119"/>
      <c r="I811" s="118"/>
      <c r="J811" s="119"/>
      <c r="K811" s="119"/>
      <c r="L811" s="119"/>
      <c r="M811" s="119"/>
      <c r="N811" s="163"/>
      <c r="O811" s="163"/>
      <c r="P811" s="163"/>
      <c r="Q811" s="9" t="str">
        <f>IFERROR(VLOOKUP($F$4,不良项目!D$5:E$8,2,FALSE)*VLOOKUP(RIGHT(D811,2),不良项目!D$11:E$37,2,FALSE),"")</f>
        <v/>
      </c>
    </row>
    <row r="812" spans="2:17">
      <c r="B812" s="114"/>
      <c r="C812" s="115"/>
      <c r="D812" s="115"/>
      <c r="E812" s="118"/>
      <c r="F812" s="119"/>
      <c r="G812" s="119"/>
      <c r="H812" s="119"/>
      <c r="I812" s="118"/>
      <c r="J812" s="119"/>
      <c r="K812" s="119"/>
      <c r="L812" s="119"/>
      <c r="M812" s="119"/>
      <c r="N812" s="163"/>
      <c r="O812" s="163"/>
      <c r="P812" s="163"/>
      <c r="Q812" s="9" t="str">
        <f>IFERROR(VLOOKUP($F$4,不良项目!D$5:E$8,2,FALSE)*VLOOKUP(RIGHT(D812,2),不良项目!D$11:E$37,2,FALSE),"")</f>
        <v/>
      </c>
    </row>
    <row r="813" spans="2:17">
      <c r="B813" s="192"/>
      <c r="C813" s="176"/>
      <c r="D813" s="176"/>
      <c r="E813" s="177"/>
      <c r="F813" s="178"/>
      <c r="G813" s="178"/>
      <c r="H813" s="178"/>
      <c r="I813" s="177"/>
      <c r="J813" s="178"/>
      <c r="K813" s="178"/>
      <c r="L813" s="178"/>
      <c r="M813" s="178"/>
      <c r="N813" s="196"/>
      <c r="O813" s="196"/>
      <c r="P813" s="196"/>
      <c r="Q813" s="9" t="str">
        <f>IFERROR(VLOOKUP($F$4,不良项目!D$5:E$8,2,FALSE)*VLOOKUP(RIGHT(D813,2),不良项目!D$11:E$37,2,FALSE),"")</f>
        <v/>
      </c>
    </row>
    <row r="816" spans="2:17">
      <c r="B816" s="236"/>
      <c r="C816" s="238"/>
      <c r="D816" s="238"/>
      <c r="E816" s="251"/>
      <c r="F816" s="252"/>
      <c r="G816" s="252"/>
      <c r="H816" s="253"/>
      <c r="I816" s="251"/>
      <c r="J816" s="252"/>
      <c r="K816" s="252"/>
      <c r="L816" s="252"/>
      <c r="M816" s="257"/>
      <c r="N816" s="243"/>
      <c r="O816" s="243"/>
      <c r="P816" s="243"/>
    </row>
    <row r="817" spans="2:17">
      <c r="B817" s="237"/>
      <c r="C817" s="239"/>
      <c r="D817" s="239"/>
      <c r="E817" s="254"/>
      <c r="F817" s="255"/>
      <c r="G817" s="255"/>
      <c r="H817" s="256"/>
      <c r="I817" s="254"/>
      <c r="J817" s="255"/>
      <c r="K817" s="255"/>
      <c r="L817" s="255"/>
      <c r="M817" s="258"/>
      <c r="N817" s="245"/>
      <c r="O817" s="245"/>
      <c r="P817" s="245"/>
    </row>
    <row r="818" spans="2:17">
      <c r="B818" s="114"/>
      <c r="C818" s="115"/>
      <c r="D818" s="115"/>
      <c r="E818" s="259"/>
      <c r="F818" s="250"/>
      <c r="G818" s="250"/>
      <c r="H818" s="250"/>
      <c r="I818" s="259"/>
      <c r="J818" s="260"/>
      <c r="K818" s="260"/>
      <c r="L818" s="260"/>
      <c r="M818" s="260"/>
      <c r="N818" s="163"/>
      <c r="O818" s="163"/>
      <c r="P818" s="163"/>
      <c r="Q818" s="9" t="str">
        <f>IFERROR(VLOOKUP($F$4,不良项目!D$5:E$8,2,FALSE)*VLOOKUP(RIGHT(D818,2),不良项目!D$11:E$37,2,FALSE),"")</f>
        <v/>
      </c>
    </row>
    <row r="819" spans="2:17">
      <c r="B819" s="114"/>
      <c r="C819" s="115"/>
      <c r="D819" s="115"/>
      <c r="E819" s="249"/>
      <c r="F819" s="250"/>
      <c r="G819" s="250"/>
      <c r="H819" s="250"/>
      <c r="I819" s="259"/>
      <c r="J819" s="260"/>
      <c r="K819" s="260"/>
      <c r="L819" s="260"/>
      <c r="M819" s="260"/>
      <c r="N819" s="163"/>
      <c r="O819" s="163"/>
      <c r="P819" s="163"/>
      <c r="Q819" s="9" t="str">
        <f>IFERROR(VLOOKUP($F$4,不良项目!D$5:E$8,2,FALSE)*VLOOKUP(RIGHT(D819,2),不良项目!D$11:E$37,2,FALSE),"")</f>
        <v/>
      </c>
    </row>
    <row r="820" spans="2:17">
      <c r="B820" s="114"/>
      <c r="C820" s="115"/>
      <c r="D820" s="115"/>
      <c r="E820" s="249"/>
      <c r="F820" s="250"/>
      <c r="G820" s="250"/>
      <c r="H820" s="250"/>
      <c r="I820" s="259"/>
      <c r="J820" s="260"/>
      <c r="K820" s="260"/>
      <c r="L820" s="260"/>
      <c r="M820" s="260"/>
      <c r="N820" s="163"/>
      <c r="O820" s="163"/>
      <c r="P820" s="163"/>
      <c r="Q820" s="9" t="str">
        <f>IFERROR(VLOOKUP($F$4,不良项目!D$5:E$8,2,FALSE)*VLOOKUP(RIGHT(D820,2),不良项目!D$11:E$37,2,FALSE),"")</f>
        <v/>
      </c>
    </row>
    <row r="821" spans="2:17">
      <c r="B821" s="114"/>
      <c r="C821" s="180"/>
      <c r="D821" s="181"/>
      <c r="E821" s="118"/>
      <c r="F821" s="119"/>
      <c r="G821" s="119"/>
      <c r="H821" s="119"/>
      <c r="I821" s="259"/>
      <c r="J821" s="260"/>
      <c r="K821" s="260"/>
      <c r="L821" s="260"/>
      <c r="M821" s="260"/>
      <c r="N821" s="163"/>
      <c r="O821" s="163"/>
      <c r="P821" s="163"/>
      <c r="Q821" s="9" t="str">
        <f>IFERROR(VLOOKUP($F$4,不良项目!D$5:E$8,2,FALSE)*VLOOKUP(RIGHT(D821,2),不良项目!D$11:E$37,2,FALSE),"")</f>
        <v/>
      </c>
    </row>
    <row r="822" spans="2:17">
      <c r="B822" s="114"/>
      <c r="C822" s="115"/>
      <c r="D822" s="115"/>
      <c r="E822" s="118"/>
      <c r="F822" s="119"/>
      <c r="G822" s="119"/>
      <c r="H822" s="119"/>
      <c r="I822" s="118"/>
      <c r="J822" s="119"/>
      <c r="K822" s="119"/>
      <c r="L822" s="119"/>
      <c r="M822" s="119"/>
      <c r="N822" s="163"/>
      <c r="O822" s="163"/>
      <c r="P822" s="163"/>
      <c r="Q822" s="9" t="str">
        <f>IFERROR(VLOOKUP($F$4,不良项目!D$5:E$8,2,FALSE)*VLOOKUP(RIGHT(D822,2),不良项目!D$11:E$37,2,FALSE),"")</f>
        <v/>
      </c>
    </row>
    <row r="823" spans="2:17">
      <c r="B823" s="114"/>
      <c r="C823" s="115"/>
      <c r="D823" s="115"/>
      <c r="E823" s="118"/>
      <c r="F823" s="119"/>
      <c r="G823" s="119"/>
      <c r="H823" s="119"/>
      <c r="I823" s="118"/>
      <c r="J823" s="119"/>
      <c r="K823" s="119"/>
      <c r="L823" s="119"/>
      <c r="M823" s="119"/>
      <c r="N823" s="163"/>
      <c r="O823" s="163"/>
      <c r="P823" s="163"/>
      <c r="Q823" s="9" t="str">
        <f>IFERROR(VLOOKUP($F$4,不良项目!D$5:E$8,2,FALSE)*VLOOKUP(RIGHT(D823,2),不良项目!D$11:E$37,2,FALSE),"")</f>
        <v/>
      </c>
    </row>
    <row r="824" spans="2:17">
      <c r="B824" s="114"/>
      <c r="C824" s="115"/>
      <c r="D824" s="115"/>
      <c r="E824" s="118"/>
      <c r="F824" s="119"/>
      <c r="G824" s="119"/>
      <c r="H824" s="119"/>
      <c r="I824" s="118"/>
      <c r="J824" s="119"/>
      <c r="K824" s="119"/>
      <c r="L824" s="119"/>
      <c r="M824" s="119"/>
      <c r="N824" s="163"/>
      <c r="O824" s="163"/>
      <c r="P824" s="163"/>
      <c r="Q824" s="9" t="str">
        <f>IFERROR(VLOOKUP($F$4,不良项目!D$5:E$8,2,FALSE)*VLOOKUP(RIGHT(D824,2),不良项目!D$11:E$37,2,FALSE),"")</f>
        <v/>
      </c>
    </row>
    <row r="825" spans="2:17">
      <c r="B825" s="114"/>
      <c r="C825" s="115"/>
      <c r="D825" s="115"/>
      <c r="E825" s="118"/>
      <c r="F825" s="119"/>
      <c r="G825" s="119"/>
      <c r="H825" s="119"/>
      <c r="I825" s="118"/>
      <c r="J825" s="119"/>
      <c r="K825" s="119"/>
      <c r="L825" s="119"/>
      <c r="M825" s="119"/>
      <c r="N825" s="163"/>
      <c r="O825" s="163"/>
      <c r="P825" s="163"/>
      <c r="Q825" s="9" t="str">
        <f>IFERROR(VLOOKUP($F$4,不良项目!D$5:E$8,2,FALSE)*VLOOKUP(RIGHT(D825,2),不良项目!D$11:E$37,2,FALSE),"")</f>
        <v/>
      </c>
    </row>
    <row r="826" spans="2:17">
      <c r="B826" s="114"/>
      <c r="C826" s="115"/>
      <c r="D826" s="115"/>
      <c r="E826" s="118"/>
      <c r="F826" s="119"/>
      <c r="G826" s="119"/>
      <c r="H826" s="119"/>
      <c r="I826" s="118"/>
      <c r="J826" s="119"/>
      <c r="K826" s="119"/>
      <c r="L826" s="119"/>
      <c r="M826" s="119"/>
      <c r="N826" s="163"/>
      <c r="O826" s="163"/>
      <c r="P826" s="163"/>
      <c r="Q826" s="9" t="str">
        <f>IFERROR(VLOOKUP($F$4,不良项目!D$5:E$8,2,FALSE)*VLOOKUP(RIGHT(D826,2),不良项目!D$11:E$37,2,FALSE),"")</f>
        <v/>
      </c>
    </row>
    <row r="827" spans="2:17">
      <c r="B827" s="114"/>
      <c r="C827" s="115"/>
      <c r="D827" s="115"/>
      <c r="E827" s="118"/>
      <c r="F827" s="119"/>
      <c r="G827" s="119"/>
      <c r="H827" s="119"/>
      <c r="I827" s="118"/>
      <c r="J827" s="119"/>
      <c r="K827" s="119"/>
      <c r="L827" s="119"/>
      <c r="M827" s="119"/>
      <c r="N827" s="163"/>
      <c r="O827" s="163"/>
      <c r="P827" s="163"/>
      <c r="Q827" s="9" t="str">
        <f>IFERROR(VLOOKUP($F$4,不良项目!D$5:E$8,2,FALSE)*VLOOKUP(RIGHT(D827,2),不良项目!D$11:E$37,2,FALSE),"")</f>
        <v/>
      </c>
    </row>
    <row r="828" spans="2:17">
      <c r="B828" s="114"/>
      <c r="C828" s="115"/>
      <c r="D828" s="115"/>
      <c r="E828" s="118"/>
      <c r="F828" s="119"/>
      <c r="G828" s="119"/>
      <c r="H828" s="119"/>
      <c r="I828" s="118"/>
      <c r="J828" s="119"/>
      <c r="K828" s="119"/>
      <c r="L828" s="119"/>
      <c r="M828" s="119"/>
      <c r="N828" s="163"/>
      <c r="O828" s="163"/>
      <c r="P828" s="163"/>
      <c r="Q828" s="9" t="str">
        <f>IFERROR(VLOOKUP($F$4,不良项目!D$5:E$8,2,FALSE)*VLOOKUP(RIGHT(D828,2),不良项目!D$11:E$37,2,FALSE),"")</f>
        <v/>
      </c>
    </row>
    <row r="829" spans="2:17">
      <c r="B829" s="114"/>
      <c r="C829" s="115"/>
      <c r="D829" s="115"/>
      <c r="E829" s="118"/>
      <c r="F829" s="119"/>
      <c r="G829" s="119"/>
      <c r="H829" s="119"/>
      <c r="I829" s="118"/>
      <c r="J829" s="119"/>
      <c r="K829" s="119"/>
      <c r="L829" s="119"/>
      <c r="M829" s="119"/>
      <c r="N829" s="163"/>
      <c r="O829" s="163"/>
      <c r="P829" s="163"/>
      <c r="Q829" s="9" t="str">
        <f>IFERROR(VLOOKUP($F$4,不良项目!D$5:E$8,2,FALSE)*VLOOKUP(RIGHT(D829,2),不良项目!D$11:E$37,2,FALSE),"")</f>
        <v/>
      </c>
    </row>
    <row r="830" spans="2:17">
      <c r="B830" s="114"/>
      <c r="C830" s="115"/>
      <c r="D830" s="115"/>
      <c r="E830" s="118"/>
      <c r="F830" s="119"/>
      <c r="G830" s="119"/>
      <c r="H830" s="119"/>
      <c r="I830" s="118"/>
      <c r="J830" s="119"/>
      <c r="K830" s="119"/>
      <c r="L830" s="119"/>
      <c r="M830" s="119"/>
      <c r="N830" s="163"/>
      <c r="O830" s="163"/>
      <c r="P830" s="163"/>
      <c r="Q830" s="9" t="str">
        <f>IFERROR(VLOOKUP($F$4,不良项目!D$5:E$8,2,FALSE)*VLOOKUP(RIGHT(D830,2),不良项目!D$11:E$37,2,FALSE),"")</f>
        <v/>
      </c>
    </row>
    <row r="831" spans="2:17">
      <c r="B831" s="114"/>
      <c r="C831" s="115"/>
      <c r="D831" s="115"/>
      <c r="E831" s="118"/>
      <c r="F831" s="119"/>
      <c r="G831" s="119"/>
      <c r="H831" s="119"/>
      <c r="I831" s="118"/>
      <c r="J831" s="165"/>
      <c r="K831" s="119"/>
      <c r="L831" s="119"/>
      <c r="M831" s="119"/>
      <c r="N831" s="163"/>
      <c r="O831" s="163"/>
      <c r="P831" s="163"/>
      <c r="Q831" s="9" t="str">
        <f>IFERROR(VLOOKUP($F$4,不良项目!D$5:E$8,2,FALSE)*VLOOKUP(RIGHT(D831,2),不良项目!D$11:E$37,2,FALSE),"")</f>
        <v/>
      </c>
    </row>
    <row r="832" spans="2:17">
      <c r="B832" s="114"/>
      <c r="C832" s="115"/>
      <c r="D832" s="115"/>
      <c r="E832" s="118"/>
      <c r="F832" s="119"/>
      <c r="G832" s="119"/>
      <c r="H832" s="119"/>
      <c r="I832" s="118"/>
      <c r="J832" s="165"/>
      <c r="K832" s="119"/>
      <c r="L832" s="119"/>
      <c r="M832" s="119"/>
      <c r="N832" s="163"/>
      <c r="O832" s="163"/>
      <c r="P832" s="163"/>
      <c r="Q832" s="9" t="str">
        <f>IFERROR(VLOOKUP($F$4,不良项目!D$5:E$8,2,FALSE)*VLOOKUP(RIGHT(D832,2),不良项目!D$11:E$37,2,FALSE),"")</f>
        <v/>
      </c>
    </row>
    <row r="833" spans="2:17">
      <c r="B833" s="114"/>
      <c r="C833" s="115"/>
      <c r="D833" s="115"/>
      <c r="E833" s="118"/>
      <c r="F833" s="119"/>
      <c r="G833" s="119"/>
      <c r="H833" s="119"/>
      <c r="I833" s="118"/>
      <c r="J833" s="165"/>
      <c r="K833" s="119"/>
      <c r="L833" s="119"/>
      <c r="M833" s="119"/>
      <c r="N833" s="163"/>
      <c r="O833" s="163"/>
      <c r="P833" s="163"/>
      <c r="Q833" s="9" t="str">
        <f>IFERROR(VLOOKUP($F$4,不良项目!D$5:E$8,2,FALSE)*VLOOKUP(RIGHT(D833,2),不良项目!D$11:E$37,2,FALSE),"")</f>
        <v/>
      </c>
    </row>
    <row r="834" spans="2:17">
      <c r="B834" s="114"/>
      <c r="C834" s="115"/>
      <c r="D834" s="115"/>
      <c r="E834" s="118"/>
      <c r="F834" s="119"/>
      <c r="G834" s="119"/>
      <c r="H834" s="119"/>
      <c r="I834" s="118"/>
      <c r="J834" s="165"/>
      <c r="K834" s="119"/>
      <c r="L834" s="119"/>
      <c r="M834" s="119"/>
      <c r="N834" s="163"/>
      <c r="O834" s="163"/>
      <c r="P834" s="163"/>
      <c r="Q834" s="9" t="str">
        <f>IFERROR(VLOOKUP($F$4,不良项目!D$5:E$8,2,FALSE)*VLOOKUP(RIGHT(D834,2),不良项目!D$11:E$37,2,FALSE),"")</f>
        <v/>
      </c>
    </row>
    <row r="835" spans="2:17">
      <c r="B835" s="114"/>
      <c r="C835" s="115"/>
      <c r="D835" s="115"/>
      <c r="E835" s="118"/>
      <c r="F835" s="119"/>
      <c r="G835" s="119"/>
      <c r="H835" s="119"/>
      <c r="I835" s="118"/>
      <c r="J835" s="165"/>
      <c r="K835" s="119"/>
      <c r="L835" s="119"/>
      <c r="M835" s="119"/>
      <c r="N835" s="163"/>
      <c r="O835" s="163"/>
      <c r="P835" s="163"/>
      <c r="Q835" s="9" t="str">
        <f>IFERROR(VLOOKUP($F$4,不良项目!D$5:E$8,2,FALSE)*VLOOKUP(RIGHT(D835,2),不良项目!D$11:E$37,2,FALSE),"")</f>
        <v/>
      </c>
    </row>
    <row r="836" spans="2:17">
      <c r="B836" s="114"/>
      <c r="C836" s="115"/>
      <c r="D836" s="115"/>
      <c r="E836" s="118"/>
      <c r="F836" s="119"/>
      <c r="G836" s="119"/>
      <c r="H836" s="119"/>
      <c r="I836" s="118"/>
      <c r="J836" s="119"/>
      <c r="K836" s="119"/>
      <c r="L836" s="119"/>
      <c r="M836" s="119"/>
      <c r="N836" s="163"/>
      <c r="O836" s="163"/>
      <c r="P836" s="163"/>
      <c r="Q836" s="9" t="str">
        <f>IFERROR(VLOOKUP($F$4,不良项目!D$5:E$8,2,FALSE)*VLOOKUP(RIGHT(D836,2),不良项目!D$11:E$37,2,FALSE),"")</f>
        <v/>
      </c>
    </row>
    <row r="837" spans="2:17">
      <c r="B837" s="114"/>
      <c r="C837" s="115"/>
      <c r="D837" s="115"/>
      <c r="E837" s="118"/>
      <c r="F837" s="119"/>
      <c r="G837" s="119"/>
      <c r="H837" s="119"/>
      <c r="I837" s="118"/>
      <c r="J837" s="119"/>
      <c r="K837" s="119"/>
      <c r="L837" s="119"/>
      <c r="M837" s="119"/>
      <c r="N837" s="163"/>
      <c r="O837" s="163"/>
      <c r="P837" s="163"/>
      <c r="Q837" s="9" t="str">
        <f>IFERROR(VLOOKUP($F$4,不良项目!D$5:E$8,2,FALSE)*VLOOKUP(RIGHT(D837,2),不良项目!D$11:E$37,2,FALSE),"")</f>
        <v/>
      </c>
    </row>
    <row r="838" spans="2:17">
      <c r="B838" s="114"/>
      <c r="C838" s="115"/>
      <c r="D838" s="115"/>
      <c r="E838" s="118"/>
      <c r="F838" s="119"/>
      <c r="G838" s="119"/>
      <c r="H838" s="119"/>
      <c r="I838" s="118"/>
      <c r="J838" s="119"/>
      <c r="K838" s="119"/>
      <c r="L838" s="119"/>
      <c r="M838" s="119"/>
      <c r="N838" s="163"/>
      <c r="O838" s="163"/>
      <c r="P838" s="163"/>
      <c r="Q838" s="9" t="str">
        <f>IFERROR(VLOOKUP($F$4,不良项目!D$5:E$8,2,FALSE)*VLOOKUP(RIGHT(D838,2),不良项目!D$11:E$37,2,FALSE),"")</f>
        <v/>
      </c>
    </row>
    <row r="839" spans="2:17">
      <c r="B839" s="114"/>
      <c r="C839" s="115"/>
      <c r="D839" s="115"/>
      <c r="E839" s="118"/>
      <c r="F839" s="119"/>
      <c r="G839" s="119"/>
      <c r="H839" s="119"/>
      <c r="I839" s="118"/>
      <c r="J839" s="119"/>
      <c r="K839" s="119"/>
      <c r="L839" s="119"/>
      <c r="M839" s="119"/>
      <c r="N839" s="163"/>
      <c r="O839" s="163"/>
      <c r="P839" s="163"/>
      <c r="Q839" s="9" t="str">
        <f>IFERROR(VLOOKUP($F$4,不良项目!D$5:E$8,2,FALSE)*VLOOKUP(RIGHT(D839,2),不良项目!D$11:E$37,2,FALSE),"")</f>
        <v/>
      </c>
    </row>
    <row r="840" spans="2:17">
      <c r="B840" s="114"/>
      <c r="C840" s="115"/>
      <c r="D840" s="115"/>
      <c r="E840" s="118"/>
      <c r="F840" s="119"/>
      <c r="G840" s="119"/>
      <c r="H840" s="119"/>
      <c r="I840" s="118"/>
      <c r="J840" s="119"/>
      <c r="K840" s="119"/>
      <c r="L840" s="119"/>
      <c r="M840" s="119"/>
      <c r="N840" s="163"/>
      <c r="O840" s="163"/>
      <c r="P840" s="163"/>
      <c r="Q840" s="9" t="str">
        <f>IFERROR(VLOOKUP($F$4,不良项目!D$5:E$8,2,FALSE)*VLOOKUP(RIGHT(D840,2),不良项目!D$11:E$37,2,FALSE),"")</f>
        <v/>
      </c>
    </row>
    <row r="841" spans="2:17">
      <c r="B841" s="114"/>
      <c r="C841" s="115"/>
      <c r="D841" s="115"/>
      <c r="E841" s="118"/>
      <c r="F841" s="119"/>
      <c r="G841" s="119"/>
      <c r="H841" s="119"/>
      <c r="I841" s="118"/>
      <c r="J841" s="119"/>
      <c r="K841" s="119"/>
      <c r="L841" s="119"/>
      <c r="M841" s="119"/>
      <c r="N841" s="163"/>
      <c r="O841" s="163"/>
      <c r="P841" s="163"/>
      <c r="Q841" s="9" t="str">
        <f>IFERROR(VLOOKUP($F$4,不良项目!D$5:E$8,2,FALSE)*VLOOKUP(RIGHT(D841,2),不良项目!D$11:E$37,2,FALSE),"")</f>
        <v/>
      </c>
    </row>
    <row r="842" spans="2:17">
      <c r="B842" s="114"/>
      <c r="C842" s="115"/>
      <c r="D842" s="115"/>
      <c r="E842" s="118"/>
      <c r="F842" s="119"/>
      <c r="G842" s="119"/>
      <c r="H842" s="119"/>
      <c r="I842" s="118"/>
      <c r="J842" s="119"/>
      <c r="K842" s="119"/>
      <c r="L842" s="119"/>
      <c r="M842" s="119"/>
      <c r="N842" s="163"/>
      <c r="O842" s="163"/>
      <c r="P842" s="163"/>
      <c r="Q842" s="9" t="str">
        <f>IFERROR(VLOOKUP($F$4,不良项目!D$5:E$8,2,FALSE)*VLOOKUP(RIGHT(D842,2),不良项目!D$11:E$37,2,FALSE),"")</f>
        <v/>
      </c>
    </row>
    <row r="843" spans="2:17">
      <c r="B843" s="114"/>
      <c r="C843" s="115"/>
      <c r="D843" s="115"/>
      <c r="E843" s="118"/>
      <c r="F843" s="119"/>
      <c r="G843" s="119"/>
      <c r="H843" s="119"/>
      <c r="I843" s="118"/>
      <c r="J843" s="119"/>
      <c r="K843" s="119"/>
      <c r="L843" s="119"/>
      <c r="M843" s="119"/>
      <c r="N843" s="163"/>
      <c r="O843" s="163"/>
      <c r="P843" s="163"/>
      <c r="Q843" s="9" t="str">
        <f>IFERROR(VLOOKUP($F$4,不良项目!D$5:E$8,2,FALSE)*VLOOKUP(RIGHT(D843,2),不良项目!D$11:E$37,2,FALSE),"")</f>
        <v/>
      </c>
    </row>
    <row r="844" spans="2:17">
      <c r="B844" s="114"/>
      <c r="C844" s="115"/>
      <c r="D844" s="115"/>
      <c r="E844" s="118"/>
      <c r="F844" s="119"/>
      <c r="G844" s="119"/>
      <c r="H844" s="119"/>
      <c r="I844" s="118"/>
      <c r="J844" s="63"/>
      <c r="K844" s="165"/>
      <c r="L844" s="119"/>
      <c r="M844" s="119"/>
      <c r="N844" s="163"/>
      <c r="O844" s="163"/>
      <c r="P844" s="163"/>
      <c r="Q844" s="9" t="str">
        <f>IFERROR(VLOOKUP($F$4,不良项目!D$5:E$8,2,FALSE)*VLOOKUP(RIGHT(D844,2),不良项目!D$11:E$37,2,FALSE),"")</f>
        <v/>
      </c>
    </row>
    <row r="845" spans="2:17">
      <c r="B845" s="114"/>
      <c r="C845" s="115"/>
      <c r="D845" s="115"/>
      <c r="E845" s="118"/>
      <c r="F845" s="119"/>
      <c r="G845" s="119"/>
      <c r="H845" s="119"/>
      <c r="I845" s="118"/>
      <c r="J845" s="63"/>
      <c r="K845" s="119"/>
      <c r="L845" s="119"/>
      <c r="M845" s="119"/>
      <c r="N845" s="163"/>
      <c r="O845" s="163"/>
      <c r="P845" s="163"/>
      <c r="Q845" s="9" t="str">
        <f>IFERROR(VLOOKUP($F$4,不良项目!D$5:E$8,2,FALSE)*VLOOKUP(RIGHT(D845,2),不良项目!D$11:E$37,2,FALSE),"")</f>
        <v/>
      </c>
    </row>
    <row r="846" spans="2:17">
      <c r="B846" s="114"/>
      <c r="C846" s="115"/>
      <c r="D846" s="115"/>
      <c r="E846" s="118"/>
      <c r="F846" s="119"/>
      <c r="G846" s="119"/>
      <c r="H846" s="119"/>
      <c r="I846" s="118"/>
      <c r="J846" s="119"/>
      <c r="K846" s="119"/>
      <c r="L846" s="119"/>
      <c r="M846" s="119"/>
      <c r="N846" s="163"/>
      <c r="O846" s="163"/>
      <c r="P846" s="163"/>
      <c r="Q846" s="9" t="str">
        <f>IFERROR(VLOOKUP($F$4,不良项目!D$5:E$8,2,FALSE)*VLOOKUP(RIGHT(D846,2),不良项目!D$11:E$37,2,FALSE),"")</f>
        <v/>
      </c>
    </row>
    <row r="847" spans="2:17">
      <c r="B847" s="114"/>
      <c r="C847" s="115"/>
      <c r="D847" s="115"/>
      <c r="E847" s="118"/>
      <c r="F847" s="119"/>
      <c r="G847" s="119"/>
      <c r="H847" s="119"/>
      <c r="I847" s="118"/>
      <c r="J847" s="119"/>
      <c r="K847" s="119"/>
      <c r="L847" s="168"/>
      <c r="M847" s="119"/>
      <c r="N847" s="163"/>
      <c r="O847" s="163"/>
      <c r="P847" s="163"/>
      <c r="Q847" s="9" t="str">
        <f>IFERROR(VLOOKUP($F$4,不良项目!D$5:E$8,2,FALSE)*VLOOKUP(RIGHT(D847,2),不良项目!D$11:E$37,2,FALSE),"")</f>
        <v/>
      </c>
    </row>
    <row r="848" spans="2:17">
      <c r="B848" s="114"/>
      <c r="C848" s="115"/>
      <c r="D848" s="115"/>
      <c r="E848" s="118"/>
      <c r="F848" s="119"/>
      <c r="G848" s="119"/>
      <c r="H848" s="119"/>
      <c r="I848" s="118"/>
      <c r="J848" s="119"/>
      <c r="K848" s="119"/>
      <c r="L848" s="119"/>
      <c r="M848" s="119"/>
      <c r="N848" s="163"/>
      <c r="O848" s="163"/>
      <c r="P848" s="163"/>
      <c r="Q848" s="9" t="str">
        <f>IFERROR(VLOOKUP($F$4,不良项目!D$5:E$8,2,FALSE)*VLOOKUP(RIGHT(D848,2),不良项目!D$11:E$37,2,FALSE),"")</f>
        <v/>
      </c>
    </row>
    <row r="849" spans="2:17">
      <c r="B849" s="114"/>
      <c r="C849" s="115"/>
      <c r="D849" s="115"/>
      <c r="E849" s="118"/>
      <c r="F849" s="119"/>
      <c r="G849" s="119"/>
      <c r="H849" s="119"/>
      <c r="I849" s="118"/>
      <c r="J849" s="119"/>
      <c r="K849" s="119"/>
      <c r="L849" s="119"/>
      <c r="M849" s="119"/>
      <c r="N849" s="163"/>
      <c r="O849" s="163"/>
      <c r="P849" s="163"/>
      <c r="Q849" s="9" t="str">
        <f>IFERROR(VLOOKUP($F$4,不良项目!D$5:E$8,2,FALSE)*VLOOKUP(RIGHT(D849,2),不良项目!D$11:E$37,2,FALSE),"")</f>
        <v/>
      </c>
    </row>
    <row r="850" spans="2:17" ht="21">
      <c r="B850" s="114"/>
      <c r="C850" s="115"/>
      <c r="D850" s="115"/>
      <c r="E850" s="118"/>
      <c r="F850" s="119"/>
      <c r="G850" s="185"/>
      <c r="H850" s="119"/>
      <c r="I850" s="118"/>
      <c r="J850" s="119"/>
      <c r="K850" s="119"/>
      <c r="L850" s="119"/>
      <c r="M850" s="119"/>
      <c r="N850" s="163"/>
      <c r="O850" s="163"/>
      <c r="P850" s="163"/>
      <c r="Q850" s="9" t="str">
        <f>IFERROR(VLOOKUP($F$4,不良项目!D$5:E$8,2,FALSE)*VLOOKUP(RIGHT(D850,2),不良项目!D$11:E$37,2,FALSE),"")</f>
        <v/>
      </c>
    </row>
    <row r="851" spans="2:17">
      <c r="B851" s="114"/>
      <c r="C851" s="115"/>
      <c r="D851" s="115"/>
      <c r="E851" s="118"/>
      <c r="F851" s="119"/>
      <c r="G851" s="119"/>
      <c r="H851" s="119"/>
      <c r="I851" s="118"/>
      <c r="J851" s="119"/>
      <c r="K851" s="119"/>
      <c r="L851" s="119"/>
      <c r="M851" s="119"/>
      <c r="N851" s="163"/>
      <c r="O851" s="163"/>
      <c r="P851" s="163"/>
      <c r="Q851" s="9" t="str">
        <f>IFERROR(VLOOKUP($F$4,不良项目!D$5:E$8,2,FALSE)*VLOOKUP(RIGHT(D851,2),不良项目!D$11:E$37,2,FALSE),"")</f>
        <v/>
      </c>
    </row>
    <row r="852" spans="2:17">
      <c r="B852" s="114"/>
      <c r="C852" s="115"/>
      <c r="D852" s="115"/>
      <c r="E852" s="118"/>
      <c r="F852" s="119"/>
      <c r="G852" s="119"/>
      <c r="H852" s="119"/>
      <c r="I852" s="118"/>
      <c r="J852" s="119"/>
      <c r="K852" s="119"/>
      <c r="L852" s="119"/>
      <c r="M852" s="119"/>
      <c r="N852" s="163"/>
      <c r="O852" s="163"/>
      <c r="P852" s="163"/>
      <c r="Q852" s="9" t="str">
        <f>IFERROR(VLOOKUP($F$4,不良项目!D$5:E$8,2,FALSE)*VLOOKUP(RIGHT(D852,2),不良项目!D$11:E$37,2,FALSE),"")</f>
        <v/>
      </c>
    </row>
    <row r="853" spans="2:17">
      <c r="B853" s="114"/>
      <c r="C853" s="115"/>
      <c r="D853" s="115"/>
      <c r="E853" s="118"/>
      <c r="F853" s="119"/>
      <c r="G853" s="119"/>
      <c r="H853" s="119"/>
      <c r="I853" s="118"/>
      <c r="J853" s="119"/>
      <c r="K853" s="119"/>
      <c r="L853" s="119"/>
      <c r="M853" s="119"/>
      <c r="N853" s="163"/>
      <c r="O853" s="163"/>
      <c r="P853" s="163"/>
      <c r="Q853" s="9" t="str">
        <f>IFERROR(VLOOKUP($F$4,不良项目!D$5:E$8,2,FALSE)*VLOOKUP(RIGHT(D853,2),不良项目!D$11:E$37,2,FALSE),"")</f>
        <v/>
      </c>
    </row>
    <row r="854" spans="2:17">
      <c r="B854" s="114"/>
      <c r="C854" s="115"/>
      <c r="D854" s="115"/>
      <c r="E854" s="118"/>
      <c r="F854" s="119"/>
      <c r="G854" s="119"/>
      <c r="H854" s="119"/>
      <c r="I854" s="118"/>
      <c r="J854" s="119"/>
      <c r="K854" s="119"/>
      <c r="L854" s="119"/>
      <c r="M854" s="119"/>
      <c r="N854" s="163"/>
      <c r="O854" s="163"/>
      <c r="P854" s="163"/>
      <c r="Q854" s="9" t="str">
        <f>IFERROR(VLOOKUP($F$4,不良项目!D$5:E$8,2,FALSE)*VLOOKUP(RIGHT(D854,2),不良项目!D$11:E$37,2,FALSE),"")</f>
        <v/>
      </c>
    </row>
    <row r="855" spans="2:17">
      <c r="B855" s="114"/>
      <c r="C855" s="115"/>
      <c r="D855" s="115"/>
      <c r="E855" s="118"/>
      <c r="F855" s="119"/>
      <c r="G855" s="119"/>
      <c r="H855" s="119"/>
      <c r="I855" s="118"/>
      <c r="J855" s="119"/>
      <c r="K855" s="119"/>
      <c r="L855" s="119"/>
      <c r="M855" s="119"/>
      <c r="N855" s="163"/>
      <c r="O855" s="163"/>
      <c r="P855" s="163"/>
      <c r="Q855" s="9" t="str">
        <f>IFERROR(VLOOKUP($F$4,不良项目!D$5:E$8,2,FALSE)*VLOOKUP(RIGHT(D855,2),不良项目!D$11:E$37,2,FALSE),"")</f>
        <v/>
      </c>
    </row>
    <row r="856" spans="2:17">
      <c r="B856" s="114"/>
      <c r="C856" s="115"/>
      <c r="D856" s="115"/>
      <c r="E856" s="118"/>
      <c r="F856" s="119"/>
      <c r="G856" s="119"/>
      <c r="H856" s="119"/>
      <c r="I856" s="118"/>
      <c r="J856" s="119"/>
      <c r="K856" s="119"/>
      <c r="L856" s="119"/>
      <c r="M856" s="119"/>
      <c r="N856" s="163"/>
      <c r="O856" s="163"/>
      <c r="P856" s="163"/>
      <c r="Q856" s="9" t="str">
        <f>IFERROR(VLOOKUP($F$4,不良项目!D$5:E$8,2,FALSE)*VLOOKUP(RIGHT(D856,2),不良项目!D$11:E$37,2,FALSE),"")</f>
        <v/>
      </c>
    </row>
    <row r="857" spans="2:17">
      <c r="B857" s="114"/>
      <c r="C857" s="115"/>
      <c r="D857" s="115"/>
      <c r="E857" s="118"/>
      <c r="F857" s="119"/>
      <c r="G857" s="119"/>
      <c r="H857" s="119"/>
      <c r="I857" s="118"/>
      <c r="J857" s="119"/>
      <c r="K857" s="119"/>
      <c r="L857" s="119"/>
      <c r="M857" s="119"/>
      <c r="N857" s="163"/>
      <c r="O857" s="163"/>
      <c r="P857" s="163"/>
      <c r="Q857" s="9" t="str">
        <f>IFERROR(VLOOKUP($F$4,不良项目!D$5:E$8,2,FALSE)*VLOOKUP(RIGHT(D857,2),不良项目!D$11:E$37,2,FALSE),"")</f>
        <v/>
      </c>
    </row>
    <row r="858" spans="2:17">
      <c r="B858" s="114"/>
      <c r="C858" s="115"/>
      <c r="D858" s="115"/>
      <c r="E858" s="118"/>
      <c r="F858" s="119"/>
      <c r="G858" s="119"/>
      <c r="H858" s="119"/>
      <c r="I858" s="118"/>
      <c r="J858" s="119"/>
      <c r="K858" s="119"/>
      <c r="L858" s="119"/>
      <c r="M858" s="119"/>
      <c r="N858" s="163"/>
      <c r="O858" s="163"/>
      <c r="P858" s="163"/>
      <c r="Q858" s="9" t="str">
        <f>IFERROR(VLOOKUP($F$4,不良项目!D$5:E$8,2,FALSE)*VLOOKUP(RIGHT(D858,2),不良项目!D$11:E$37,2,FALSE),"")</f>
        <v/>
      </c>
    </row>
    <row r="859" spans="2:17">
      <c r="B859" s="114"/>
      <c r="C859" s="115"/>
      <c r="D859" s="115"/>
      <c r="E859" s="118"/>
      <c r="F859" s="119"/>
      <c r="G859" s="119"/>
      <c r="H859" s="119"/>
      <c r="I859" s="118"/>
      <c r="J859" s="119"/>
      <c r="K859" s="119"/>
      <c r="L859" s="119"/>
      <c r="M859" s="119"/>
      <c r="N859" s="163"/>
      <c r="O859" s="163"/>
      <c r="P859" s="163"/>
      <c r="Q859" s="9" t="str">
        <f>IFERROR(VLOOKUP($F$4,不良项目!D$5:E$8,2,FALSE)*VLOOKUP(RIGHT(D859,2),不良项目!D$11:E$37,2,FALSE),"")</f>
        <v/>
      </c>
    </row>
    <row r="860" spans="2:17">
      <c r="B860" s="114"/>
      <c r="C860" s="115"/>
      <c r="D860" s="115"/>
      <c r="E860" s="118"/>
      <c r="F860" s="119"/>
      <c r="G860" s="119"/>
      <c r="H860" s="119"/>
      <c r="I860" s="118"/>
      <c r="J860" s="119"/>
      <c r="K860" s="119"/>
      <c r="L860" s="119"/>
      <c r="M860" s="119"/>
      <c r="N860" s="163"/>
      <c r="O860" s="163"/>
      <c r="P860" s="163"/>
      <c r="Q860" s="9" t="str">
        <f>IFERROR(VLOOKUP($F$4,不良项目!D$5:E$8,2,FALSE)*VLOOKUP(RIGHT(D860,2),不良项目!D$11:E$37,2,FALSE),"")</f>
        <v/>
      </c>
    </row>
    <row r="861" spans="2:17">
      <c r="B861" s="114"/>
      <c r="C861" s="115"/>
      <c r="D861" s="115"/>
      <c r="E861" s="118"/>
      <c r="F861" s="119"/>
      <c r="G861" s="119"/>
      <c r="H861" s="119"/>
      <c r="I861" s="118"/>
      <c r="J861" s="119"/>
      <c r="K861" s="119"/>
      <c r="L861" s="119"/>
      <c r="M861" s="119"/>
      <c r="N861" s="163"/>
      <c r="O861" s="163"/>
      <c r="P861" s="163"/>
      <c r="Q861" s="9" t="str">
        <f>IFERROR(VLOOKUP($F$4,不良项目!D$5:E$8,2,FALSE)*VLOOKUP(RIGHT(D861,2),不良项目!D$11:E$37,2,FALSE),"")</f>
        <v/>
      </c>
    </row>
    <row r="862" spans="2:17">
      <c r="B862" s="114"/>
      <c r="C862" s="115"/>
      <c r="D862" s="115"/>
      <c r="E862" s="118"/>
      <c r="F862" s="119"/>
      <c r="G862" s="119"/>
      <c r="H862" s="119"/>
      <c r="I862" s="118"/>
      <c r="J862" s="119"/>
      <c r="K862" s="119"/>
      <c r="L862" s="119"/>
      <c r="M862" s="119"/>
      <c r="N862" s="163"/>
      <c r="O862" s="163"/>
      <c r="P862" s="163"/>
      <c r="Q862" s="9" t="str">
        <f>IFERROR(VLOOKUP($F$4,不良项目!D$5:E$8,2,FALSE)*VLOOKUP(RIGHT(D862,2),不良项目!D$11:E$37,2,FALSE),"")</f>
        <v/>
      </c>
    </row>
    <row r="863" spans="2:17">
      <c r="B863" s="114"/>
      <c r="C863" s="115"/>
      <c r="D863" s="115"/>
      <c r="E863" s="118"/>
      <c r="F863" s="119"/>
      <c r="G863" s="119"/>
      <c r="H863" s="119"/>
      <c r="I863" s="118"/>
      <c r="J863" s="119"/>
      <c r="K863" s="119"/>
      <c r="L863" s="119"/>
      <c r="M863" s="119"/>
      <c r="N863" s="163"/>
      <c r="O863" s="163"/>
      <c r="P863" s="163"/>
      <c r="Q863" s="9" t="str">
        <f>IFERROR(VLOOKUP($F$4,不良项目!D$5:E$8,2,FALSE)*VLOOKUP(RIGHT(D863,2),不良项目!D$11:E$37,2,FALSE),"")</f>
        <v/>
      </c>
    </row>
    <row r="864" spans="2:17">
      <c r="B864" s="114"/>
      <c r="C864" s="115"/>
      <c r="D864" s="115"/>
      <c r="E864" s="118"/>
      <c r="F864" s="119"/>
      <c r="G864" s="119"/>
      <c r="H864" s="119"/>
      <c r="I864" s="118"/>
      <c r="J864" s="119"/>
      <c r="K864" s="119"/>
      <c r="L864" s="119"/>
      <c r="M864" s="119"/>
      <c r="N864" s="163"/>
      <c r="O864" s="163"/>
      <c r="P864" s="163"/>
      <c r="Q864" s="9" t="str">
        <f>IFERROR(VLOOKUP($F$4,不良项目!D$5:E$8,2,FALSE)*VLOOKUP(RIGHT(D864,2),不良项目!D$11:E$37,2,FALSE),"")</f>
        <v/>
      </c>
    </row>
    <row r="865" spans="2:17">
      <c r="B865" s="114"/>
      <c r="C865" s="115"/>
      <c r="D865" s="115"/>
      <c r="E865" s="118"/>
      <c r="F865" s="119"/>
      <c r="G865" s="119"/>
      <c r="H865" s="119"/>
      <c r="I865" s="118"/>
      <c r="J865" s="119"/>
      <c r="K865" s="119"/>
      <c r="L865" s="119"/>
      <c r="M865" s="119"/>
      <c r="N865" s="163"/>
      <c r="O865" s="163"/>
      <c r="P865" s="163"/>
      <c r="Q865" s="9" t="str">
        <f>IFERROR(VLOOKUP($F$4,不良项目!D$5:E$8,2,FALSE)*VLOOKUP(RIGHT(D865,2),不良项目!D$11:E$37,2,FALSE),"")</f>
        <v/>
      </c>
    </row>
    <row r="866" spans="2:17">
      <c r="B866" s="114"/>
      <c r="C866" s="115"/>
      <c r="D866" s="115"/>
      <c r="E866" s="118"/>
      <c r="F866" s="119"/>
      <c r="G866" s="119"/>
      <c r="H866" s="119"/>
      <c r="I866" s="118"/>
      <c r="J866" s="119"/>
      <c r="K866" s="119"/>
      <c r="L866" s="119"/>
      <c r="M866" s="119"/>
      <c r="N866" s="163"/>
      <c r="O866" s="163"/>
      <c r="P866" s="163"/>
      <c r="Q866" s="9" t="str">
        <f>IFERROR(VLOOKUP($F$4,不良项目!D$5:E$8,2,FALSE)*VLOOKUP(RIGHT(D866,2),不良项目!D$11:E$37,2,FALSE),"")</f>
        <v/>
      </c>
    </row>
    <row r="867" spans="2:17">
      <c r="B867" s="114"/>
      <c r="C867" s="115"/>
      <c r="D867" s="115"/>
      <c r="E867" s="118"/>
      <c r="F867" s="119"/>
      <c r="G867" s="119"/>
      <c r="H867" s="119"/>
      <c r="I867" s="118"/>
      <c r="J867" s="119"/>
      <c r="K867" s="119"/>
      <c r="L867" s="119"/>
      <c r="M867" s="119"/>
      <c r="N867" s="163"/>
      <c r="O867" s="163"/>
      <c r="P867" s="163"/>
      <c r="Q867" s="9" t="str">
        <f>IFERROR(VLOOKUP($F$4,不良项目!D$5:E$8,2,FALSE)*VLOOKUP(RIGHT(D867,2),不良项目!D$11:E$37,2,FALSE),"")</f>
        <v/>
      </c>
    </row>
    <row r="868" spans="2:17">
      <c r="B868" s="114"/>
      <c r="C868" s="115"/>
      <c r="D868" s="115"/>
      <c r="E868" s="118"/>
      <c r="F868" s="119"/>
      <c r="G868" s="119"/>
      <c r="H868" s="119"/>
      <c r="I868" s="118"/>
      <c r="J868" s="119"/>
      <c r="K868" s="119"/>
      <c r="L868" s="119"/>
      <c r="M868" s="119"/>
      <c r="N868" s="163"/>
      <c r="O868" s="163"/>
      <c r="P868" s="163"/>
      <c r="Q868" s="9" t="str">
        <f>IFERROR(VLOOKUP($F$4,不良项目!D$5:E$8,2,FALSE)*VLOOKUP(RIGHT(D868,2),不良项目!D$11:E$37,2,FALSE),"")</f>
        <v/>
      </c>
    </row>
    <row r="869" spans="2:17">
      <c r="B869" s="114"/>
      <c r="C869" s="115"/>
      <c r="D869" s="115"/>
      <c r="E869" s="118"/>
      <c r="F869" s="119"/>
      <c r="G869" s="119"/>
      <c r="H869" s="119"/>
      <c r="I869" s="118"/>
      <c r="J869" s="119"/>
      <c r="K869" s="119"/>
      <c r="L869" s="119"/>
      <c r="M869" s="119"/>
      <c r="N869" s="163"/>
      <c r="O869" s="163"/>
      <c r="P869" s="163"/>
      <c r="Q869" s="9" t="str">
        <f>IFERROR(VLOOKUP($F$4,不良项目!D$5:E$8,2,FALSE)*VLOOKUP(RIGHT(D869,2),不良项目!D$11:E$37,2,FALSE),"")</f>
        <v/>
      </c>
    </row>
    <row r="870" spans="2:17">
      <c r="B870" s="114"/>
      <c r="C870" s="115"/>
      <c r="D870" s="115"/>
      <c r="E870" s="118"/>
      <c r="F870" s="119"/>
      <c r="G870" s="119"/>
      <c r="H870" s="119"/>
      <c r="I870" s="118"/>
      <c r="J870" s="119"/>
      <c r="K870" s="119"/>
      <c r="L870" s="119"/>
      <c r="M870" s="119"/>
      <c r="N870" s="163"/>
      <c r="O870" s="163"/>
      <c r="P870" s="163"/>
      <c r="Q870" s="9" t="str">
        <f>IFERROR(VLOOKUP($F$4,不良项目!D$5:E$8,2,FALSE)*VLOOKUP(RIGHT(D870,2),不良项目!D$11:E$37,2,FALSE),"")</f>
        <v/>
      </c>
    </row>
    <row r="871" spans="2:17">
      <c r="B871" s="114"/>
      <c r="C871" s="115"/>
      <c r="D871" s="115"/>
      <c r="E871" s="118"/>
      <c r="F871" s="119"/>
      <c r="G871" s="119"/>
      <c r="H871" s="119"/>
      <c r="I871" s="118"/>
      <c r="J871" s="119"/>
      <c r="K871" s="119"/>
      <c r="L871" s="119"/>
      <c r="M871" s="119"/>
      <c r="N871" s="163"/>
      <c r="O871" s="163"/>
      <c r="P871" s="163"/>
      <c r="Q871" s="9" t="str">
        <f>IFERROR(VLOOKUP($F$4,不良项目!D$5:E$8,2,FALSE)*VLOOKUP(RIGHT(D871,2),不良项目!D$11:E$37,2,FALSE),"")</f>
        <v/>
      </c>
    </row>
    <row r="872" spans="2:17">
      <c r="B872" s="114"/>
      <c r="C872" s="115"/>
      <c r="D872" s="115"/>
      <c r="E872" s="118"/>
      <c r="F872" s="119"/>
      <c r="G872" s="119"/>
      <c r="H872" s="119"/>
      <c r="I872" s="118"/>
      <c r="J872" s="119"/>
      <c r="K872" s="119"/>
      <c r="L872" s="119"/>
      <c r="M872" s="119"/>
      <c r="N872" s="163"/>
      <c r="O872" s="163"/>
      <c r="P872" s="163"/>
      <c r="Q872" s="9" t="str">
        <f>IFERROR(VLOOKUP($F$4,不良项目!D$5:E$8,2,FALSE)*VLOOKUP(RIGHT(D872,2),不良项目!D$11:E$37,2,FALSE),"")</f>
        <v/>
      </c>
    </row>
    <row r="873" spans="2:17">
      <c r="B873" s="114"/>
      <c r="C873" s="115"/>
      <c r="D873" s="115"/>
      <c r="E873" s="118"/>
      <c r="F873" s="119"/>
      <c r="G873" s="119"/>
      <c r="H873" s="119"/>
      <c r="I873" s="118"/>
      <c r="J873" s="119"/>
      <c r="K873" s="119"/>
      <c r="L873" s="119"/>
      <c r="M873" s="119"/>
      <c r="N873" s="163"/>
      <c r="O873" s="163"/>
      <c r="P873" s="163"/>
      <c r="Q873" s="9" t="str">
        <f>IFERROR(VLOOKUP($F$4,不良项目!D$5:E$8,2,FALSE)*VLOOKUP(RIGHT(D873,2),不良项目!D$11:E$37,2,FALSE),"")</f>
        <v/>
      </c>
    </row>
    <row r="874" spans="2:17">
      <c r="B874" s="114"/>
      <c r="C874" s="115"/>
      <c r="D874" s="115"/>
      <c r="E874" s="118"/>
      <c r="F874" s="119"/>
      <c r="G874" s="119"/>
      <c r="H874" s="119"/>
      <c r="I874" s="118"/>
      <c r="J874" s="119"/>
      <c r="K874" s="119"/>
      <c r="L874" s="119"/>
      <c r="M874" s="119"/>
      <c r="N874" s="163"/>
      <c r="O874" s="163"/>
      <c r="P874" s="163"/>
      <c r="Q874" s="9" t="str">
        <f>IFERROR(VLOOKUP($F$4,不良项目!D$5:E$8,2,FALSE)*VLOOKUP(RIGHT(D874,2),不良项目!D$11:E$37,2,FALSE),"")</f>
        <v/>
      </c>
    </row>
    <row r="875" spans="2:17">
      <c r="B875" s="114"/>
      <c r="C875" s="115"/>
      <c r="D875" s="115"/>
      <c r="E875" s="118"/>
      <c r="F875" s="119"/>
      <c r="G875" s="119"/>
      <c r="H875" s="119"/>
      <c r="I875" s="118"/>
      <c r="J875" s="119"/>
      <c r="K875" s="119"/>
      <c r="L875" s="119"/>
      <c r="M875" s="119"/>
      <c r="N875" s="163"/>
      <c r="O875" s="163"/>
      <c r="P875" s="163"/>
      <c r="Q875" s="9" t="str">
        <f>IFERROR(VLOOKUP($F$4,不良项目!D$5:E$8,2,FALSE)*VLOOKUP(RIGHT(D875,2),不良项目!D$11:E$37,2,FALSE),"")</f>
        <v/>
      </c>
    </row>
    <row r="876" spans="2:17">
      <c r="B876" s="114"/>
      <c r="C876" s="115"/>
      <c r="D876" s="115"/>
      <c r="E876" s="118"/>
      <c r="F876" s="119"/>
      <c r="G876" s="119"/>
      <c r="H876" s="119"/>
      <c r="I876" s="118"/>
      <c r="J876" s="119"/>
      <c r="K876" s="119"/>
      <c r="L876" s="119"/>
      <c r="M876" s="119"/>
      <c r="N876" s="163"/>
      <c r="O876" s="163"/>
      <c r="P876" s="163"/>
      <c r="Q876" s="9" t="str">
        <f>IFERROR(VLOOKUP($F$4,不良项目!D$5:E$8,2,FALSE)*VLOOKUP(RIGHT(D876,2),不良项目!D$11:E$37,2,FALSE),"")</f>
        <v/>
      </c>
    </row>
    <row r="877" spans="2:17">
      <c r="B877" s="114"/>
      <c r="C877" s="115"/>
      <c r="D877" s="115"/>
      <c r="E877" s="118"/>
      <c r="F877" s="119"/>
      <c r="G877" s="119"/>
      <c r="H877" s="119"/>
      <c r="I877" s="118"/>
      <c r="J877" s="119"/>
      <c r="K877" s="119"/>
      <c r="L877" s="119"/>
      <c r="M877" s="119"/>
      <c r="N877" s="163"/>
      <c r="O877" s="163"/>
      <c r="P877" s="163"/>
      <c r="Q877" s="9" t="str">
        <f>IFERROR(VLOOKUP($F$4,不良项目!D$5:E$8,2,FALSE)*VLOOKUP(RIGHT(D877,2),不良项目!D$11:E$37,2,FALSE),"")</f>
        <v/>
      </c>
    </row>
    <row r="878" spans="2:17">
      <c r="B878" s="114"/>
      <c r="C878" s="115"/>
      <c r="D878" s="115"/>
      <c r="E878" s="118"/>
      <c r="F878" s="119"/>
      <c r="G878" s="119"/>
      <c r="H878" s="119"/>
      <c r="I878" s="118"/>
      <c r="J878" s="119"/>
      <c r="K878" s="119"/>
      <c r="L878" s="119"/>
      <c r="M878" s="119"/>
      <c r="N878" s="163"/>
      <c r="O878" s="163"/>
      <c r="P878" s="163"/>
      <c r="Q878" s="9" t="str">
        <f>IFERROR(VLOOKUP($F$4,不良项目!D$5:E$8,2,FALSE)*VLOOKUP(RIGHT(D878,2),不良项目!D$11:E$37,2,FALSE),"")</f>
        <v/>
      </c>
    </row>
    <row r="879" spans="2:17">
      <c r="B879" s="114"/>
      <c r="C879" s="115"/>
      <c r="D879" s="115"/>
      <c r="E879" s="118"/>
      <c r="F879" s="119"/>
      <c r="G879" s="119"/>
      <c r="H879" s="119"/>
      <c r="I879" s="118"/>
      <c r="J879" s="119"/>
      <c r="K879" s="119"/>
      <c r="L879" s="119"/>
      <c r="M879" s="119"/>
      <c r="N879" s="163"/>
      <c r="O879" s="163"/>
      <c r="P879" s="163"/>
      <c r="Q879" s="9" t="str">
        <f>IFERROR(VLOOKUP($F$4,不良项目!D$5:E$8,2,FALSE)*VLOOKUP(RIGHT(D879,2),不良项目!D$11:E$37,2,FALSE),"")</f>
        <v/>
      </c>
    </row>
    <row r="880" spans="2:17">
      <c r="B880" s="114"/>
      <c r="C880" s="115"/>
      <c r="D880" s="115"/>
      <c r="E880" s="118"/>
      <c r="F880" s="119"/>
      <c r="G880" s="119"/>
      <c r="H880" s="119"/>
      <c r="I880" s="118"/>
      <c r="J880" s="119"/>
      <c r="K880" s="119"/>
      <c r="L880" s="119"/>
      <c r="M880" s="119"/>
      <c r="N880" s="163"/>
      <c r="O880" s="163"/>
      <c r="P880" s="163"/>
      <c r="Q880" s="9" t="str">
        <f>IFERROR(VLOOKUP($F$4,不良项目!D$5:E$8,2,FALSE)*VLOOKUP(RIGHT(D880,2),不良项目!D$11:E$37,2,FALSE),"")</f>
        <v/>
      </c>
    </row>
    <row r="881" spans="2:17">
      <c r="B881" s="114"/>
      <c r="C881" s="115"/>
      <c r="D881" s="115"/>
      <c r="E881" s="118"/>
      <c r="F881" s="119"/>
      <c r="G881" s="119"/>
      <c r="H881" s="119"/>
      <c r="I881" s="118"/>
      <c r="J881" s="119"/>
      <c r="K881" s="119"/>
      <c r="L881" s="119"/>
      <c r="M881" s="119"/>
      <c r="N881" s="163"/>
      <c r="O881" s="163"/>
      <c r="P881" s="163"/>
      <c r="Q881" s="9" t="str">
        <f>IFERROR(VLOOKUP($F$4,不良项目!D$5:E$8,2,FALSE)*VLOOKUP(RIGHT(D881,2),不良项目!D$11:E$37,2,FALSE),"")</f>
        <v/>
      </c>
    </row>
    <row r="882" spans="2:17">
      <c r="B882" s="114"/>
      <c r="C882" s="115"/>
      <c r="D882" s="115"/>
      <c r="E882" s="118"/>
      <c r="F882" s="119"/>
      <c r="G882" s="119"/>
      <c r="H882" s="119"/>
      <c r="I882" s="118"/>
      <c r="J882" s="119"/>
      <c r="K882" s="119"/>
      <c r="L882" s="119"/>
      <c r="M882" s="119"/>
      <c r="N882" s="163"/>
      <c r="O882" s="163"/>
      <c r="P882" s="163"/>
      <c r="Q882" s="9" t="str">
        <f>IFERROR(VLOOKUP($F$4,不良项目!D$5:E$8,2,FALSE)*VLOOKUP(RIGHT(D882,2),不良项目!D$11:E$37,2,FALSE),"")</f>
        <v/>
      </c>
    </row>
    <row r="883" spans="2:17">
      <c r="B883" s="192"/>
      <c r="C883" s="176"/>
      <c r="D883" s="176"/>
      <c r="E883" s="177"/>
      <c r="F883" s="178"/>
      <c r="G883" s="178"/>
      <c r="H883" s="178"/>
      <c r="I883" s="177"/>
      <c r="J883" s="178"/>
      <c r="K883" s="178"/>
      <c r="L883" s="178"/>
      <c r="M883" s="178"/>
      <c r="N883" s="196"/>
      <c r="O883" s="196"/>
      <c r="P883" s="196"/>
      <c r="Q883" s="9" t="str">
        <f>IFERROR(VLOOKUP($F$4,不良项目!D$5:E$8,2,FALSE)*VLOOKUP(RIGHT(D883,2),不良项目!D$11:E$37,2,FALSE),"")</f>
        <v/>
      </c>
    </row>
    <row r="886" spans="2:17">
      <c r="B886" s="236"/>
      <c r="C886" s="238"/>
      <c r="D886" s="238"/>
      <c r="E886" s="251"/>
      <c r="F886" s="252"/>
      <c r="G886" s="252"/>
      <c r="H886" s="253"/>
      <c r="I886" s="251"/>
      <c r="J886" s="252"/>
      <c r="K886" s="252"/>
      <c r="L886" s="252"/>
      <c r="M886" s="257"/>
      <c r="N886" s="243"/>
      <c r="O886" s="243"/>
      <c r="P886" s="243"/>
    </row>
    <row r="887" spans="2:17">
      <c r="B887" s="237"/>
      <c r="C887" s="239"/>
      <c r="D887" s="239"/>
      <c r="E887" s="254"/>
      <c r="F887" s="255"/>
      <c r="G887" s="255"/>
      <c r="H887" s="256"/>
      <c r="I887" s="254"/>
      <c r="J887" s="255"/>
      <c r="K887" s="255"/>
      <c r="L887" s="255"/>
      <c r="M887" s="258"/>
      <c r="N887" s="245"/>
      <c r="O887" s="245"/>
      <c r="P887" s="245"/>
    </row>
    <row r="888" spans="2:17">
      <c r="B888" s="114"/>
      <c r="C888" s="115"/>
      <c r="D888" s="115"/>
      <c r="E888" s="118"/>
      <c r="F888" s="119"/>
      <c r="G888" s="119"/>
      <c r="H888" s="119"/>
      <c r="I888" s="118"/>
      <c r="J888" s="119"/>
      <c r="K888" s="119"/>
      <c r="L888" s="119"/>
      <c r="M888" s="119"/>
      <c r="N888" s="163"/>
      <c r="O888" s="163"/>
      <c r="P888" s="163"/>
      <c r="Q888" s="9" t="str">
        <f>IFERROR(VLOOKUP($F$4,不良项目!D$5:E$8,2,FALSE)*VLOOKUP(RIGHT(D888,2),不良项目!D$11:E$37,2,FALSE),"")</f>
        <v/>
      </c>
    </row>
    <row r="889" spans="2:17">
      <c r="B889" s="114"/>
      <c r="C889" s="115"/>
      <c r="D889" s="115"/>
      <c r="E889" s="118"/>
      <c r="F889" s="119"/>
      <c r="G889" s="119"/>
      <c r="H889" s="119"/>
      <c r="I889" s="118"/>
      <c r="J889" s="119"/>
      <c r="K889" s="119"/>
      <c r="L889" s="119"/>
      <c r="M889" s="119"/>
      <c r="N889" s="163"/>
      <c r="O889" s="163"/>
      <c r="P889" s="163"/>
      <c r="Q889" s="9" t="str">
        <f>IFERROR(VLOOKUP($F$4,不良项目!D$5:E$8,2,FALSE)*VLOOKUP(RIGHT(D889,2),不良项目!D$11:E$37,2,FALSE),"")</f>
        <v/>
      </c>
    </row>
    <row r="890" spans="2:17">
      <c r="B890" s="114"/>
      <c r="C890" s="115"/>
      <c r="D890" s="115"/>
      <c r="E890" s="118"/>
      <c r="F890" s="119"/>
      <c r="G890" s="119"/>
      <c r="H890" s="119"/>
      <c r="I890" s="118"/>
      <c r="J890" s="119"/>
      <c r="K890" s="119"/>
      <c r="L890" s="119"/>
      <c r="M890" s="119"/>
      <c r="N890" s="163"/>
      <c r="O890" s="163"/>
      <c r="P890" s="163"/>
      <c r="Q890" s="9" t="str">
        <f>IFERROR(VLOOKUP($F$4,不良项目!D$5:E$8,2,FALSE)*VLOOKUP(RIGHT(D890,2),不良项目!D$11:E$37,2,FALSE),"")</f>
        <v/>
      </c>
    </row>
    <row r="891" spans="2:17">
      <c r="B891" s="114"/>
      <c r="C891" s="115"/>
      <c r="D891" s="115"/>
      <c r="E891" s="118"/>
      <c r="F891" s="119"/>
      <c r="G891" s="119"/>
      <c r="H891" s="119"/>
      <c r="I891" s="118"/>
      <c r="J891" s="119"/>
      <c r="K891" s="119"/>
      <c r="L891" s="119"/>
      <c r="M891" s="119"/>
      <c r="N891" s="163"/>
      <c r="O891" s="163"/>
      <c r="P891" s="163"/>
      <c r="Q891" s="9" t="str">
        <f>IFERROR(VLOOKUP($F$4,不良项目!D$5:E$8,2,FALSE)*VLOOKUP(RIGHT(D891,2),不良项目!D$11:E$37,2,FALSE),"")</f>
        <v/>
      </c>
    </row>
    <row r="892" spans="2:17">
      <c r="B892" s="114"/>
      <c r="C892" s="115"/>
      <c r="D892" s="115"/>
      <c r="E892" s="118"/>
      <c r="F892" s="119"/>
      <c r="G892" s="119"/>
      <c r="H892" s="119"/>
      <c r="I892" s="118"/>
      <c r="J892" s="119"/>
      <c r="K892" s="119"/>
      <c r="L892" s="119"/>
      <c r="M892" s="119"/>
      <c r="N892" s="163"/>
      <c r="O892" s="163"/>
      <c r="P892" s="163"/>
      <c r="Q892" s="9" t="str">
        <f>IFERROR(VLOOKUP($F$4,不良项目!D$5:E$8,2,FALSE)*VLOOKUP(RIGHT(D892,2),不良项目!D$11:E$37,2,FALSE),"")</f>
        <v/>
      </c>
    </row>
    <row r="893" spans="2:17">
      <c r="B893" s="114"/>
      <c r="C893" s="115"/>
      <c r="D893" s="115"/>
      <c r="E893" s="118"/>
      <c r="F893" s="119"/>
      <c r="G893" s="119"/>
      <c r="H893" s="119"/>
      <c r="I893" s="118"/>
      <c r="J893" s="119"/>
      <c r="K893" s="119"/>
      <c r="L893" s="119"/>
      <c r="M893" s="119"/>
      <c r="N893" s="163"/>
      <c r="O893" s="163"/>
      <c r="P893" s="163"/>
      <c r="Q893" s="9" t="str">
        <f>IFERROR(VLOOKUP($F$4,不良项目!D$5:E$8,2,FALSE)*VLOOKUP(RIGHT(D893,2),不良项目!D$11:E$37,2,FALSE),"")</f>
        <v/>
      </c>
    </row>
    <row r="894" spans="2:17">
      <c r="B894" s="114"/>
      <c r="C894" s="115"/>
      <c r="D894" s="115"/>
      <c r="E894" s="118"/>
      <c r="F894" s="119"/>
      <c r="G894" s="119"/>
      <c r="H894" s="119"/>
      <c r="I894" s="118"/>
      <c r="J894" s="119"/>
      <c r="K894" s="119"/>
      <c r="L894" s="119"/>
      <c r="M894" s="119"/>
      <c r="N894" s="163"/>
      <c r="O894" s="163"/>
      <c r="P894" s="163"/>
      <c r="Q894" s="9" t="str">
        <f>IFERROR(VLOOKUP($F$4,不良项目!D$5:E$8,2,FALSE)*VLOOKUP(RIGHT(D894,2),不良项目!D$11:E$37,2,FALSE),"")</f>
        <v/>
      </c>
    </row>
    <row r="895" spans="2:17">
      <c r="B895" s="114"/>
      <c r="C895" s="115"/>
      <c r="D895" s="115"/>
      <c r="E895" s="118"/>
      <c r="F895" s="119"/>
      <c r="G895" s="119"/>
      <c r="H895" s="119"/>
      <c r="I895" s="118"/>
      <c r="J895" s="119"/>
      <c r="K895" s="119"/>
      <c r="L895" s="119"/>
      <c r="M895" s="119"/>
      <c r="N895" s="163"/>
      <c r="O895" s="163"/>
      <c r="P895" s="163"/>
      <c r="Q895" s="9" t="str">
        <f>IFERROR(VLOOKUP($F$4,不良项目!D$5:E$8,2,FALSE)*VLOOKUP(RIGHT(D895,2),不良项目!D$11:E$37,2,FALSE),"")</f>
        <v/>
      </c>
    </row>
    <row r="896" spans="2:17">
      <c r="B896" s="114"/>
      <c r="C896" s="115"/>
      <c r="D896" s="115"/>
      <c r="E896" s="118"/>
      <c r="F896" s="119"/>
      <c r="G896" s="119"/>
      <c r="H896" s="119"/>
      <c r="I896" s="118"/>
      <c r="J896" s="119"/>
      <c r="K896" s="119"/>
      <c r="L896" s="119"/>
      <c r="M896" s="119"/>
      <c r="N896" s="163"/>
      <c r="O896" s="163"/>
      <c r="P896" s="163"/>
      <c r="Q896" s="9" t="str">
        <f>IFERROR(VLOOKUP($F$4,不良项目!D$5:E$8,2,FALSE)*VLOOKUP(RIGHT(D896,2),不良项目!D$11:E$37,2,FALSE),"")</f>
        <v/>
      </c>
    </row>
    <row r="897" spans="2:17">
      <c r="B897" s="114"/>
      <c r="C897" s="115"/>
      <c r="D897" s="115"/>
      <c r="E897" s="118"/>
      <c r="F897" s="119"/>
      <c r="G897" s="119"/>
      <c r="H897" s="119"/>
      <c r="I897" s="118"/>
      <c r="J897" s="119"/>
      <c r="K897" s="119"/>
      <c r="L897" s="119"/>
      <c r="M897" s="119"/>
      <c r="N897" s="163"/>
      <c r="O897" s="163"/>
      <c r="P897" s="163"/>
      <c r="Q897" s="9" t="str">
        <f>IFERROR(VLOOKUP($F$4,不良项目!D$5:E$8,2,FALSE)*VLOOKUP(RIGHT(D897,2),不良项目!D$11:E$37,2,FALSE),"")</f>
        <v/>
      </c>
    </row>
    <row r="898" spans="2:17">
      <c r="B898" s="114"/>
      <c r="C898" s="115"/>
      <c r="D898" s="115"/>
      <c r="E898" s="118"/>
      <c r="F898" s="119"/>
      <c r="G898" s="119"/>
      <c r="H898" s="119"/>
      <c r="I898" s="118"/>
      <c r="J898" s="119"/>
      <c r="K898" s="119"/>
      <c r="L898" s="119"/>
      <c r="M898" s="119"/>
      <c r="N898" s="163"/>
      <c r="O898" s="163"/>
      <c r="P898" s="163"/>
      <c r="Q898" s="9" t="str">
        <f>IFERROR(VLOOKUP($F$4,不良项目!D$5:E$8,2,FALSE)*VLOOKUP(RIGHT(D898,2),不良项目!D$11:E$37,2,FALSE),"")</f>
        <v/>
      </c>
    </row>
    <row r="899" spans="2:17">
      <c r="B899" s="114"/>
      <c r="C899" s="115"/>
      <c r="D899" s="115"/>
      <c r="E899" s="118"/>
      <c r="F899" s="119"/>
      <c r="G899" s="119"/>
      <c r="H899" s="119"/>
      <c r="I899" s="118"/>
      <c r="J899" s="119"/>
      <c r="K899" s="119"/>
      <c r="L899" s="119"/>
      <c r="M899" s="119"/>
      <c r="N899" s="163"/>
      <c r="O899" s="163"/>
      <c r="P899" s="163"/>
      <c r="Q899" s="9" t="str">
        <f>IFERROR(VLOOKUP($F$4,不良项目!D$5:E$8,2,FALSE)*VLOOKUP(RIGHT(D899,2),不良项目!D$11:E$37,2,FALSE),"")</f>
        <v/>
      </c>
    </row>
    <row r="900" spans="2:17">
      <c r="B900" s="114"/>
      <c r="C900" s="115"/>
      <c r="D900" s="115"/>
      <c r="E900" s="118"/>
      <c r="F900" s="119"/>
      <c r="G900" s="119"/>
      <c r="H900" s="119"/>
      <c r="I900" s="118"/>
      <c r="J900" s="119"/>
      <c r="K900" s="119"/>
      <c r="L900" s="119"/>
      <c r="M900" s="119"/>
      <c r="N900" s="163"/>
      <c r="O900" s="163"/>
      <c r="P900" s="163"/>
      <c r="Q900" s="9" t="str">
        <f>IFERROR(VLOOKUP($F$4,不良项目!D$5:E$8,2,FALSE)*VLOOKUP(RIGHT(D900,2),不良项目!D$11:E$37,2,FALSE),"")</f>
        <v/>
      </c>
    </row>
    <row r="901" spans="2:17">
      <c r="B901" s="114"/>
      <c r="C901" s="115"/>
      <c r="D901" s="115"/>
      <c r="E901" s="118"/>
      <c r="F901" s="119"/>
      <c r="G901" s="119"/>
      <c r="H901" s="119"/>
      <c r="I901" s="118"/>
      <c r="J901" s="165"/>
      <c r="K901" s="119"/>
      <c r="L901" s="119"/>
      <c r="M901" s="119"/>
      <c r="N901" s="163"/>
      <c r="O901" s="163"/>
      <c r="P901" s="163"/>
      <c r="Q901" s="9" t="str">
        <f>IFERROR(VLOOKUP($F$4,不良项目!D$5:E$8,2,FALSE)*VLOOKUP(RIGHT(D901,2),不良项目!D$11:E$37,2,FALSE),"")</f>
        <v/>
      </c>
    </row>
    <row r="902" spans="2:17">
      <c r="B902" s="114"/>
      <c r="C902" s="115"/>
      <c r="D902" s="115"/>
      <c r="E902" s="118"/>
      <c r="F902" s="119"/>
      <c r="G902" s="119"/>
      <c r="H902" s="119"/>
      <c r="I902" s="118"/>
      <c r="J902" s="165"/>
      <c r="K902" s="119"/>
      <c r="L902" s="119"/>
      <c r="M902" s="119"/>
      <c r="N902" s="163"/>
      <c r="O902" s="163"/>
      <c r="P902" s="163"/>
      <c r="Q902" s="9" t="str">
        <f>IFERROR(VLOOKUP($F$4,不良项目!D$5:E$8,2,FALSE)*VLOOKUP(RIGHT(D902,2),不良项目!D$11:E$37,2,FALSE),"")</f>
        <v/>
      </c>
    </row>
    <row r="903" spans="2:17">
      <c r="B903" s="114"/>
      <c r="C903" s="115"/>
      <c r="D903" s="115"/>
      <c r="E903" s="118"/>
      <c r="F903" s="119"/>
      <c r="G903" s="119"/>
      <c r="H903" s="119"/>
      <c r="I903" s="118"/>
      <c r="J903" s="165"/>
      <c r="K903" s="119"/>
      <c r="L903" s="119"/>
      <c r="M903" s="119"/>
      <c r="N903" s="163"/>
      <c r="O903" s="163"/>
      <c r="P903" s="163"/>
      <c r="Q903" s="9" t="str">
        <f>IFERROR(VLOOKUP($F$4,不良项目!D$5:E$8,2,FALSE)*VLOOKUP(RIGHT(D903,2),不良项目!D$11:E$37,2,FALSE),"")</f>
        <v/>
      </c>
    </row>
    <row r="904" spans="2:17">
      <c r="B904" s="114"/>
      <c r="C904" s="115"/>
      <c r="D904" s="115"/>
      <c r="E904" s="118"/>
      <c r="F904" s="119"/>
      <c r="G904" s="119"/>
      <c r="H904" s="119"/>
      <c r="I904" s="118"/>
      <c r="J904" s="165"/>
      <c r="K904" s="119"/>
      <c r="L904" s="119"/>
      <c r="M904" s="119"/>
      <c r="N904" s="163"/>
      <c r="O904" s="163"/>
      <c r="P904" s="163"/>
      <c r="Q904" s="9" t="str">
        <f>IFERROR(VLOOKUP($F$4,不良项目!D$5:E$8,2,FALSE)*VLOOKUP(RIGHT(D904,2),不良项目!D$11:E$37,2,FALSE),"")</f>
        <v/>
      </c>
    </row>
    <row r="905" spans="2:17">
      <c r="B905" s="114"/>
      <c r="C905" s="115"/>
      <c r="D905" s="115"/>
      <c r="E905" s="118"/>
      <c r="F905" s="119"/>
      <c r="G905" s="119"/>
      <c r="H905" s="119"/>
      <c r="I905" s="118"/>
      <c r="J905" s="165"/>
      <c r="K905" s="119"/>
      <c r="L905" s="119"/>
      <c r="M905" s="119"/>
      <c r="N905" s="163"/>
      <c r="O905" s="163"/>
      <c r="P905" s="163"/>
      <c r="Q905" s="9" t="str">
        <f>IFERROR(VLOOKUP($F$4,不良项目!D$5:E$8,2,FALSE)*VLOOKUP(RIGHT(D905,2),不良项目!D$11:E$37,2,FALSE),"")</f>
        <v/>
      </c>
    </row>
    <row r="906" spans="2:17">
      <c r="B906" s="114"/>
      <c r="C906" s="115"/>
      <c r="D906" s="115"/>
      <c r="E906" s="118"/>
      <c r="F906" s="119"/>
      <c r="G906" s="119"/>
      <c r="H906" s="119"/>
      <c r="I906" s="118"/>
      <c r="J906" s="119"/>
      <c r="K906" s="119"/>
      <c r="L906" s="119"/>
      <c r="M906" s="119"/>
      <c r="N906" s="163"/>
      <c r="O906" s="163"/>
      <c r="P906" s="163"/>
      <c r="Q906" s="9" t="str">
        <f>IFERROR(VLOOKUP($F$4,不良项目!D$5:E$8,2,FALSE)*VLOOKUP(RIGHT(D906,2),不良项目!D$11:E$37,2,FALSE),"")</f>
        <v/>
      </c>
    </row>
    <row r="907" spans="2:17">
      <c r="B907" s="114"/>
      <c r="C907" s="115"/>
      <c r="D907" s="115"/>
      <c r="E907" s="118"/>
      <c r="F907" s="119"/>
      <c r="G907" s="119"/>
      <c r="H907" s="119"/>
      <c r="I907" s="118"/>
      <c r="J907" s="119"/>
      <c r="K907" s="119"/>
      <c r="L907" s="119"/>
      <c r="M907" s="119"/>
      <c r="N907" s="163"/>
      <c r="O907" s="163"/>
      <c r="P907" s="163"/>
      <c r="Q907" s="9" t="str">
        <f>IFERROR(VLOOKUP($F$4,不良项目!D$5:E$8,2,FALSE)*VLOOKUP(RIGHT(D907,2),不良项目!D$11:E$37,2,FALSE),"")</f>
        <v/>
      </c>
    </row>
    <row r="908" spans="2:17">
      <c r="B908" s="114"/>
      <c r="C908" s="115"/>
      <c r="D908" s="115"/>
      <c r="E908" s="118"/>
      <c r="F908" s="119"/>
      <c r="G908" s="119"/>
      <c r="H908" s="119"/>
      <c r="I908" s="118"/>
      <c r="J908" s="119"/>
      <c r="K908" s="119"/>
      <c r="L908" s="119"/>
      <c r="M908" s="119"/>
      <c r="N908" s="163"/>
      <c r="O908" s="163"/>
      <c r="P908" s="163"/>
      <c r="Q908" s="9" t="str">
        <f>IFERROR(VLOOKUP($F$4,不良项目!D$5:E$8,2,FALSE)*VLOOKUP(RIGHT(D908,2),不良项目!D$11:E$37,2,FALSE),"")</f>
        <v/>
      </c>
    </row>
    <row r="909" spans="2:17">
      <c r="B909" s="114"/>
      <c r="C909" s="115"/>
      <c r="D909" s="115"/>
      <c r="E909" s="118"/>
      <c r="F909" s="119"/>
      <c r="G909" s="119"/>
      <c r="H909" s="119"/>
      <c r="I909" s="118"/>
      <c r="J909" s="119"/>
      <c r="K909" s="119"/>
      <c r="L909" s="119"/>
      <c r="M909" s="119"/>
      <c r="N909" s="163"/>
      <c r="O909" s="163"/>
      <c r="P909" s="163"/>
      <c r="Q909" s="9" t="str">
        <f>IFERROR(VLOOKUP($F$4,不良项目!D$5:E$8,2,FALSE)*VLOOKUP(RIGHT(D909,2),不良项目!D$11:E$37,2,FALSE),"")</f>
        <v/>
      </c>
    </row>
    <row r="910" spans="2:17">
      <c r="B910" s="114"/>
      <c r="C910" s="115"/>
      <c r="D910" s="115"/>
      <c r="E910" s="118"/>
      <c r="F910" s="119"/>
      <c r="G910" s="119"/>
      <c r="H910" s="119"/>
      <c r="I910" s="118"/>
      <c r="J910" s="119"/>
      <c r="K910" s="119"/>
      <c r="L910" s="119"/>
      <c r="M910" s="119"/>
      <c r="N910" s="163"/>
      <c r="O910" s="163"/>
      <c r="P910" s="163"/>
      <c r="Q910" s="9" t="str">
        <f>IFERROR(VLOOKUP($F$4,不良项目!D$5:E$8,2,FALSE)*VLOOKUP(RIGHT(D910,2),不良项目!D$11:E$37,2,FALSE),"")</f>
        <v/>
      </c>
    </row>
    <row r="911" spans="2:17">
      <c r="B911" s="114"/>
      <c r="C911" s="115"/>
      <c r="D911" s="115"/>
      <c r="E911" s="118"/>
      <c r="F911" s="119"/>
      <c r="G911" s="119"/>
      <c r="H911" s="119"/>
      <c r="I911" s="118"/>
      <c r="J911" s="119"/>
      <c r="K911" s="119"/>
      <c r="L911" s="119"/>
      <c r="M911" s="119"/>
      <c r="N911" s="163"/>
      <c r="O911" s="163"/>
      <c r="P911" s="163"/>
      <c r="Q911" s="9" t="str">
        <f>IFERROR(VLOOKUP($F$4,不良项目!D$5:E$8,2,FALSE)*VLOOKUP(RIGHT(D911,2),不良项目!D$11:E$37,2,FALSE),"")</f>
        <v/>
      </c>
    </row>
    <row r="912" spans="2:17">
      <c r="B912" s="114"/>
      <c r="C912" s="115"/>
      <c r="D912" s="115"/>
      <c r="E912" s="118"/>
      <c r="F912" s="119"/>
      <c r="G912" s="119"/>
      <c r="H912" s="119"/>
      <c r="I912" s="118"/>
      <c r="J912" s="119"/>
      <c r="K912" s="119"/>
      <c r="L912" s="119"/>
      <c r="M912" s="119"/>
      <c r="N912" s="163"/>
      <c r="O912" s="163"/>
      <c r="P912" s="163"/>
      <c r="Q912" s="9" t="str">
        <f>IFERROR(VLOOKUP($F$4,不良项目!D$5:E$8,2,FALSE)*VLOOKUP(RIGHT(D912,2),不良项目!D$11:E$37,2,FALSE),"")</f>
        <v/>
      </c>
    </row>
    <row r="913" spans="2:17">
      <c r="B913" s="114"/>
      <c r="C913" s="115"/>
      <c r="D913" s="115"/>
      <c r="E913" s="118"/>
      <c r="F913" s="119"/>
      <c r="G913" s="119"/>
      <c r="H913" s="119"/>
      <c r="I913" s="118"/>
      <c r="J913" s="119"/>
      <c r="K913" s="119"/>
      <c r="L913" s="119"/>
      <c r="M913" s="119"/>
      <c r="N913" s="163"/>
      <c r="O913" s="163"/>
      <c r="P913" s="163"/>
      <c r="Q913" s="9" t="str">
        <f>IFERROR(VLOOKUP($F$4,不良项目!D$5:E$8,2,FALSE)*VLOOKUP(RIGHT(D913,2),不良项目!D$11:E$37,2,FALSE),"")</f>
        <v/>
      </c>
    </row>
    <row r="914" spans="2:17">
      <c r="B914" s="114"/>
      <c r="C914" s="115"/>
      <c r="D914" s="115"/>
      <c r="E914" s="118"/>
      <c r="F914" s="119"/>
      <c r="G914" s="119"/>
      <c r="H914" s="119"/>
      <c r="I914" s="118"/>
      <c r="J914" s="63"/>
      <c r="K914" s="165"/>
      <c r="L914" s="119"/>
      <c r="M914" s="119"/>
      <c r="N914" s="163"/>
      <c r="O914" s="163"/>
      <c r="P914" s="163"/>
      <c r="Q914" s="9" t="str">
        <f>IFERROR(VLOOKUP($F$4,不良项目!D$5:E$8,2,FALSE)*VLOOKUP(RIGHT(D914,2),不良项目!D$11:E$37,2,FALSE),"")</f>
        <v/>
      </c>
    </row>
    <row r="915" spans="2:17">
      <c r="B915" s="114"/>
      <c r="C915" s="115"/>
      <c r="D915" s="115"/>
      <c r="E915" s="118"/>
      <c r="F915" s="119"/>
      <c r="G915" s="119"/>
      <c r="H915" s="119"/>
      <c r="I915" s="118"/>
      <c r="J915" s="63"/>
      <c r="K915" s="119"/>
      <c r="L915" s="119"/>
      <c r="M915" s="119"/>
      <c r="N915" s="163"/>
      <c r="O915" s="163"/>
      <c r="P915" s="163"/>
      <c r="Q915" s="9" t="str">
        <f>IFERROR(VLOOKUP($F$4,不良项目!D$5:E$8,2,FALSE)*VLOOKUP(RIGHT(D915,2),不良项目!D$11:E$37,2,FALSE),"")</f>
        <v/>
      </c>
    </row>
    <row r="916" spans="2:17">
      <c r="B916" s="114"/>
      <c r="C916" s="115"/>
      <c r="D916" s="115"/>
      <c r="E916" s="118"/>
      <c r="F916" s="119"/>
      <c r="G916" s="119"/>
      <c r="H916" s="119"/>
      <c r="I916" s="118"/>
      <c r="J916" s="119"/>
      <c r="K916" s="119"/>
      <c r="L916" s="119"/>
      <c r="M916" s="119"/>
      <c r="N916" s="163"/>
      <c r="O916" s="163"/>
      <c r="P916" s="163"/>
      <c r="Q916" s="9" t="str">
        <f>IFERROR(VLOOKUP($F$4,不良项目!D$5:E$8,2,FALSE)*VLOOKUP(RIGHT(D916,2),不良项目!D$11:E$37,2,FALSE),"")</f>
        <v/>
      </c>
    </row>
    <row r="917" spans="2:17">
      <c r="B917" s="114"/>
      <c r="C917" s="115"/>
      <c r="D917" s="115"/>
      <c r="E917" s="118"/>
      <c r="F917" s="119"/>
      <c r="G917" s="119"/>
      <c r="H917" s="119"/>
      <c r="I917" s="118"/>
      <c r="J917" s="119"/>
      <c r="K917" s="119"/>
      <c r="L917" s="168"/>
      <c r="M917" s="119"/>
      <c r="N917" s="163"/>
      <c r="O917" s="163"/>
      <c r="P917" s="163"/>
      <c r="Q917" s="9" t="str">
        <f>IFERROR(VLOOKUP($F$4,不良项目!D$5:E$8,2,FALSE)*VLOOKUP(RIGHT(D917,2),不良项目!D$11:E$37,2,FALSE),"")</f>
        <v/>
      </c>
    </row>
    <row r="918" spans="2:17">
      <c r="B918" s="114"/>
      <c r="C918" s="115"/>
      <c r="D918" s="115"/>
      <c r="E918" s="118"/>
      <c r="F918" s="119"/>
      <c r="G918" s="119"/>
      <c r="H918" s="119"/>
      <c r="I918" s="118"/>
      <c r="J918" s="119"/>
      <c r="K918" s="119"/>
      <c r="L918" s="119"/>
      <c r="M918" s="119"/>
      <c r="N918" s="163"/>
      <c r="O918" s="163"/>
      <c r="P918" s="163"/>
      <c r="Q918" s="9" t="str">
        <f>IFERROR(VLOOKUP($F$4,不良项目!D$5:E$8,2,FALSE)*VLOOKUP(RIGHT(D918,2),不良项目!D$11:E$37,2,FALSE),"")</f>
        <v/>
      </c>
    </row>
    <row r="919" spans="2:17">
      <c r="B919" s="114"/>
      <c r="C919" s="115"/>
      <c r="D919" s="115"/>
      <c r="E919" s="118"/>
      <c r="F919" s="119"/>
      <c r="G919" s="119"/>
      <c r="H919" s="119"/>
      <c r="I919" s="118"/>
      <c r="J919" s="119"/>
      <c r="K919" s="119"/>
      <c r="L919" s="119"/>
      <c r="M919" s="119"/>
      <c r="N919" s="163"/>
      <c r="O919" s="163"/>
      <c r="P919" s="163"/>
      <c r="Q919" s="9" t="str">
        <f>IFERROR(VLOOKUP($F$4,不良项目!D$5:E$8,2,FALSE)*VLOOKUP(RIGHT(D919,2),不良项目!D$11:E$37,2,FALSE),"")</f>
        <v/>
      </c>
    </row>
    <row r="920" spans="2:17" ht="21">
      <c r="B920" s="114"/>
      <c r="C920" s="115"/>
      <c r="D920" s="115"/>
      <c r="E920" s="118"/>
      <c r="F920" s="119"/>
      <c r="G920" s="185"/>
      <c r="H920" s="119"/>
      <c r="I920" s="118"/>
      <c r="J920" s="119"/>
      <c r="K920" s="119"/>
      <c r="L920" s="119"/>
      <c r="M920" s="119"/>
      <c r="N920" s="163"/>
      <c r="O920" s="163"/>
      <c r="P920" s="163"/>
      <c r="Q920" s="9" t="str">
        <f>IFERROR(VLOOKUP($F$4,不良项目!D$5:E$8,2,FALSE)*VLOOKUP(RIGHT(D920,2),不良项目!D$11:E$37,2,FALSE),"")</f>
        <v/>
      </c>
    </row>
    <row r="921" spans="2:17">
      <c r="B921" s="114"/>
      <c r="C921" s="115"/>
      <c r="D921" s="115"/>
      <c r="E921" s="118"/>
      <c r="F921" s="119"/>
      <c r="G921" s="119"/>
      <c r="H921" s="119"/>
      <c r="I921" s="118"/>
      <c r="J921" s="119"/>
      <c r="K921" s="119"/>
      <c r="L921" s="119"/>
      <c r="M921" s="119"/>
      <c r="N921" s="163"/>
      <c r="O921" s="163"/>
      <c r="P921" s="163"/>
      <c r="Q921" s="9" t="str">
        <f>IFERROR(VLOOKUP($F$4,不良项目!D$5:E$8,2,FALSE)*VLOOKUP(RIGHT(D921,2),不良项目!D$11:E$37,2,FALSE),"")</f>
        <v/>
      </c>
    </row>
    <row r="922" spans="2:17">
      <c r="B922" s="114"/>
      <c r="C922" s="115"/>
      <c r="D922" s="115"/>
      <c r="E922" s="118"/>
      <c r="F922" s="119"/>
      <c r="G922" s="119"/>
      <c r="H922" s="119"/>
      <c r="I922" s="118"/>
      <c r="J922" s="119"/>
      <c r="K922" s="119"/>
      <c r="L922" s="119"/>
      <c r="M922" s="119"/>
      <c r="N922" s="163"/>
      <c r="O922" s="163"/>
      <c r="P922" s="163"/>
      <c r="Q922" s="9" t="str">
        <f>IFERROR(VLOOKUP($F$4,不良项目!D$5:E$8,2,FALSE)*VLOOKUP(RIGHT(D922,2),不良项目!D$11:E$37,2,FALSE),"")</f>
        <v/>
      </c>
    </row>
    <row r="923" spans="2:17">
      <c r="B923" s="114"/>
      <c r="C923" s="115"/>
      <c r="D923" s="115"/>
      <c r="E923" s="118"/>
      <c r="F923" s="119"/>
      <c r="G923" s="119"/>
      <c r="H923" s="119"/>
      <c r="I923" s="118"/>
      <c r="J923" s="119"/>
      <c r="K923" s="119"/>
      <c r="L923" s="119"/>
      <c r="M923" s="119"/>
      <c r="N923" s="163"/>
      <c r="O923" s="163"/>
      <c r="P923" s="163"/>
      <c r="Q923" s="9" t="str">
        <f>IFERROR(VLOOKUP($F$4,不良项目!D$5:E$8,2,FALSE)*VLOOKUP(RIGHT(D923,2),不良项目!D$11:E$37,2,FALSE),"")</f>
        <v/>
      </c>
    </row>
    <row r="924" spans="2:17">
      <c r="B924" s="114"/>
      <c r="C924" s="115"/>
      <c r="D924" s="115"/>
      <c r="E924" s="118"/>
      <c r="F924" s="119"/>
      <c r="G924" s="119"/>
      <c r="H924" s="119"/>
      <c r="I924" s="118"/>
      <c r="J924" s="119"/>
      <c r="K924" s="119"/>
      <c r="L924" s="119"/>
      <c r="M924" s="119"/>
      <c r="N924" s="163"/>
      <c r="O924" s="163"/>
      <c r="P924" s="163"/>
      <c r="Q924" s="9" t="str">
        <f>IFERROR(VLOOKUP($F$4,不良项目!D$5:E$8,2,FALSE)*VLOOKUP(RIGHT(D924,2),不良项目!D$11:E$37,2,FALSE),"")</f>
        <v/>
      </c>
    </row>
    <row r="925" spans="2:17">
      <c r="B925" s="114"/>
      <c r="C925" s="115"/>
      <c r="D925" s="115"/>
      <c r="E925" s="118"/>
      <c r="F925" s="119"/>
      <c r="G925" s="119"/>
      <c r="H925" s="119"/>
      <c r="I925" s="118"/>
      <c r="J925" s="119"/>
      <c r="K925" s="119"/>
      <c r="L925" s="119"/>
      <c r="M925" s="119"/>
      <c r="N925" s="163"/>
      <c r="O925" s="163"/>
      <c r="P925" s="163"/>
      <c r="Q925" s="9" t="str">
        <f>IFERROR(VLOOKUP($F$4,不良项目!D$5:E$8,2,FALSE)*VLOOKUP(RIGHT(D925,2),不良项目!D$11:E$37,2,FALSE),"")</f>
        <v/>
      </c>
    </row>
    <row r="926" spans="2:17">
      <c r="B926" s="114"/>
      <c r="C926" s="115"/>
      <c r="D926" s="115"/>
      <c r="E926" s="118"/>
      <c r="F926" s="119"/>
      <c r="G926" s="119"/>
      <c r="H926" s="119"/>
      <c r="I926" s="118"/>
      <c r="J926" s="119"/>
      <c r="K926" s="119"/>
      <c r="L926" s="119"/>
      <c r="M926" s="119"/>
      <c r="N926" s="163"/>
      <c r="O926" s="163"/>
      <c r="P926" s="163"/>
      <c r="Q926" s="9" t="str">
        <f>IFERROR(VLOOKUP($F$4,不良项目!D$5:E$8,2,FALSE)*VLOOKUP(RIGHT(D926,2),不良项目!D$11:E$37,2,FALSE),"")</f>
        <v/>
      </c>
    </row>
    <row r="927" spans="2:17">
      <c r="B927" s="114"/>
      <c r="C927" s="115"/>
      <c r="D927" s="115"/>
      <c r="E927" s="118"/>
      <c r="F927" s="119"/>
      <c r="G927" s="119"/>
      <c r="H927" s="119"/>
      <c r="I927" s="118"/>
      <c r="J927" s="119"/>
      <c r="K927" s="119"/>
      <c r="L927" s="119"/>
      <c r="M927" s="119"/>
      <c r="N927" s="163"/>
      <c r="O927" s="163"/>
      <c r="P927" s="163"/>
      <c r="Q927" s="9" t="str">
        <f>IFERROR(VLOOKUP($F$4,不良项目!D$5:E$8,2,FALSE)*VLOOKUP(RIGHT(D927,2),不良项目!D$11:E$37,2,FALSE),"")</f>
        <v/>
      </c>
    </row>
    <row r="928" spans="2:17">
      <c r="B928" s="114"/>
      <c r="C928" s="115"/>
      <c r="D928" s="115"/>
      <c r="E928" s="118"/>
      <c r="F928" s="119"/>
      <c r="G928" s="119"/>
      <c r="H928" s="119"/>
      <c r="I928" s="118"/>
      <c r="J928" s="119"/>
      <c r="K928" s="119"/>
      <c r="L928" s="119"/>
      <c r="M928" s="119"/>
      <c r="N928" s="163"/>
      <c r="O928" s="163"/>
      <c r="P928" s="163"/>
      <c r="Q928" s="9" t="str">
        <f>IFERROR(VLOOKUP($F$4,不良项目!D$5:E$8,2,FALSE)*VLOOKUP(RIGHT(D928,2),不良项目!D$11:E$37,2,FALSE),"")</f>
        <v/>
      </c>
    </row>
    <row r="929" spans="2:17">
      <c r="B929" s="114"/>
      <c r="C929" s="115"/>
      <c r="D929" s="115"/>
      <c r="E929" s="118"/>
      <c r="F929" s="119"/>
      <c r="G929" s="119"/>
      <c r="H929" s="119"/>
      <c r="I929" s="118"/>
      <c r="J929" s="119"/>
      <c r="K929" s="119"/>
      <c r="L929" s="119"/>
      <c r="M929" s="119"/>
      <c r="N929" s="163"/>
      <c r="O929" s="163"/>
      <c r="P929" s="163"/>
      <c r="Q929" s="9" t="str">
        <f>IFERROR(VLOOKUP($F$4,不良项目!D$5:E$8,2,FALSE)*VLOOKUP(RIGHT(D929,2),不良项目!D$11:E$37,2,FALSE),"")</f>
        <v/>
      </c>
    </row>
    <row r="930" spans="2:17">
      <c r="B930" s="114"/>
      <c r="C930" s="115"/>
      <c r="D930" s="115"/>
      <c r="E930" s="118"/>
      <c r="F930" s="119"/>
      <c r="G930" s="119"/>
      <c r="H930" s="119"/>
      <c r="I930" s="118"/>
      <c r="J930" s="119"/>
      <c r="K930" s="119"/>
      <c r="L930" s="119"/>
      <c r="M930" s="119"/>
      <c r="N930" s="163"/>
      <c r="O930" s="163"/>
      <c r="P930" s="163"/>
      <c r="Q930" s="9" t="str">
        <f>IFERROR(VLOOKUP($F$4,不良项目!D$5:E$8,2,FALSE)*VLOOKUP(RIGHT(D930,2),不良项目!D$11:E$37,2,FALSE),"")</f>
        <v/>
      </c>
    </row>
    <row r="931" spans="2:17">
      <c r="B931" s="114"/>
      <c r="C931" s="115"/>
      <c r="D931" s="115"/>
      <c r="E931" s="118"/>
      <c r="F931" s="119"/>
      <c r="G931" s="119"/>
      <c r="H931" s="119"/>
      <c r="I931" s="118"/>
      <c r="J931" s="119"/>
      <c r="K931" s="119"/>
      <c r="L931" s="119"/>
      <c r="M931" s="119"/>
      <c r="N931" s="163"/>
      <c r="O931" s="163"/>
      <c r="P931" s="163"/>
      <c r="Q931" s="9" t="str">
        <f>IFERROR(VLOOKUP($F$4,不良项目!D$5:E$8,2,FALSE)*VLOOKUP(RIGHT(D931,2),不良项目!D$11:E$37,2,FALSE),"")</f>
        <v/>
      </c>
    </row>
    <row r="932" spans="2:17">
      <c r="B932" s="114"/>
      <c r="C932" s="115"/>
      <c r="D932" s="115"/>
      <c r="E932" s="118"/>
      <c r="F932" s="119"/>
      <c r="G932" s="119"/>
      <c r="H932" s="119"/>
      <c r="I932" s="118"/>
      <c r="J932" s="119"/>
      <c r="K932" s="119"/>
      <c r="L932" s="119"/>
      <c r="M932" s="119"/>
      <c r="N932" s="163"/>
      <c r="O932" s="163"/>
      <c r="P932" s="163"/>
      <c r="Q932" s="9" t="str">
        <f>IFERROR(VLOOKUP($F$4,不良项目!D$5:E$8,2,FALSE)*VLOOKUP(RIGHT(D932,2),不良项目!D$11:E$37,2,FALSE),"")</f>
        <v/>
      </c>
    </row>
    <row r="933" spans="2:17">
      <c r="B933" s="114"/>
      <c r="C933" s="115"/>
      <c r="D933" s="115"/>
      <c r="E933" s="118"/>
      <c r="F933" s="119"/>
      <c r="G933" s="119"/>
      <c r="H933" s="119"/>
      <c r="I933" s="118"/>
      <c r="J933" s="119"/>
      <c r="K933" s="119"/>
      <c r="L933" s="119"/>
      <c r="M933" s="119"/>
      <c r="N933" s="163"/>
      <c r="O933" s="163"/>
      <c r="P933" s="163"/>
      <c r="Q933" s="9" t="str">
        <f>IFERROR(VLOOKUP($F$4,不良项目!D$5:E$8,2,FALSE)*VLOOKUP(RIGHT(D933,2),不良项目!D$11:E$37,2,FALSE),"")</f>
        <v/>
      </c>
    </row>
    <row r="934" spans="2:17">
      <c r="B934" s="114"/>
      <c r="C934" s="115"/>
      <c r="D934" s="115"/>
      <c r="E934" s="118"/>
      <c r="F934" s="119"/>
      <c r="G934" s="119"/>
      <c r="H934" s="119"/>
      <c r="I934" s="118"/>
      <c r="J934" s="119"/>
      <c r="K934" s="119"/>
      <c r="L934" s="119"/>
      <c r="M934" s="119"/>
      <c r="N934" s="163"/>
      <c r="O934" s="163"/>
      <c r="P934" s="163"/>
      <c r="Q934" s="9" t="str">
        <f>IFERROR(VLOOKUP($F$4,不良项目!D$5:E$8,2,FALSE)*VLOOKUP(RIGHT(D934,2),不良项目!D$11:E$37,2,FALSE),"")</f>
        <v/>
      </c>
    </row>
    <row r="935" spans="2:17">
      <c r="B935" s="114"/>
      <c r="C935" s="115"/>
      <c r="D935" s="115"/>
      <c r="E935" s="118"/>
      <c r="F935" s="119"/>
      <c r="G935" s="119"/>
      <c r="H935" s="119"/>
      <c r="I935" s="118"/>
      <c r="J935" s="119"/>
      <c r="K935" s="119"/>
      <c r="L935" s="119"/>
      <c r="M935" s="119"/>
      <c r="N935" s="163"/>
      <c r="O935" s="163"/>
      <c r="P935" s="163"/>
      <c r="Q935" s="9" t="str">
        <f>IFERROR(VLOOKUP($F$4,不良项目!D$5:E$8,2,FALSE)*VLOOKUP(RIGHT(D935,2),不良项目!D$11:E$37,2,FALSE),"")</f>
        <v/>
      </c>
    </row>
    <row r="936" spans="2:17">
      <c r="B936" s="114"/>
      <c r="C936" s="115"/>
      <c r="D936" s="115"/>
      <c r="E936" s="118"/>
      <c r="F936" s="119"/>
      <c r="G936" s="119"/>
      <c r="H936" s="119"/>
      <c r="I936" s="118"/>
      <c r="J936" s="119"/>
      <c r="K936" s="119"/>
      <c r="L936" s="119"/>
      <c r="M936" s="119"/>
      <c r="N936" s="163"/>
      <c r="O936" s="163"/>
      <c r="P936" s="163"/>
      <c r="Q936" s="9" t="str">
        <f>IFERROR(VLOOKUP($F$4,不良项目!D$5:E$8,2,FALSE)*VLOOKUP(RIGHT(D936,2),不良项目!D$11:E$37,2,FALSE),"")</f>
        <v/>
      </c>
    </row>
    <row r="937" spans="2:17">
      <c r="B937" s="114"/>
      <c r="C937" s="115"/>
      <c r="D937" s="115"/>
      <c r="E937" s="118"/>
      <c r="F937" s="119"/>
      <c r="G937" s="119"/>
      <c r="H937" s="119"/>
      <c r="I937" s="118"/>
      <c r="J937" s="119"/>
      <c r="K937" s="119"/>
      <c r="L937" s="119"/>
      <c r="M937" s="119"/>
      <c r="N937" s="163"/>
      <c r="O937" s="163"/>
      <c r="P937" s="163"/>
      <c r="Q937" s="9" t="str">
        <f>IFERROR(VLOOKUP($F$4,不良项目!D$5:E$8,2,FALSE)*VLOOKUP(RIGHT(D937,2),不良项目!D$11:E$37,2,FALSE),"")</f>
        <v/>
      </c>
    </row>
    <row r="938" spans="2:17">
      <c r="B938" s="114"/>
      <c r="C938" s="115"/>
      <c r="D938" s="115"/>
      <c r="E938" s="118"/>
      <c r="F938" s="119"/>
      <c r="G938" s="119"/>
      <c r="H938" s="119"/>
      <c r="I938" s="118"/>
      <c r="J938" s="119"/>
      <c r="K938" s="119"/>
      <c r="L938" s="119"/>
      <c r="M938" s="119"/>
      <c r="N938" s="163"/>
      <c r="O938" s="163"/>
      <c r="P938" s="163"/>
      <c r="Q938" s="9" t="str">
        <f>IFERROR(VLOOKUP($F$4,不良项目!D$5:E$8,2,FALSE)*VLOOKUP(RIGHT(D938,2),不良项目!D$11:E$37,2,FALSE),"")</f>
        <v/>
      </c>
    </row>
    <row r="939" spans="2:17">
      <c r="B939" s="114"/>
      <c r="C939" s="115"/>
      <c r="D939" s="115"/>
      <c r="E939" s="118"/>
      <c r="F939" s="119"/>
      <c r="G939" s="119"/>
      <c r="H939" s="119"/>
      <c r="I939" s="118"/>
      <c r="J939" s="119"/>
      <c r="K939" s="119"/>
      <c r="L939" s="119"/>
      <c r="M939" s="119"/>
      <c r="N939" s="163"/>
      <c r="O939" s="163"/>
      <c r="P939" s="163"/>
      <c r="Q939" s="9" t="str">
        <f>IFERROR(VLOOKUP($F$4,不良项目!D$5:E$8,2,FALSE)*VLOOKUP(RIGHT(D939,2),不良项目!D$11:E$37,2,FALSE),"")</f>
        <v/>
      </c>
    </row>
    <row r="940" spans="2:17">
      <c r="B940" s="114"/>
      <c r="C940" s="115"/>
      <c r="D940" s="115"/>
      <c r="E940" s="118"/>
      <c r="F940" s="119"/>
      <c r="G940" s="119"/>
      <c r="H940" s="119"/>
      <c r="I940" s="118"/>
      <c r="J940" s="119"/>
      <c r="K940" s="119"/>
      <c r="L940" s="119"/>
      <c r="M940" s="119"/>
      <c r="N940" s="163"/>
      <c r="O940" s="163"/>
      <c r="P940" s="163"/>
      <c r="Q940" s="9" t="str">
        <f>IFERROR(VLOOKUP($F$4,不良项目!D$5:E$8,2,FALSE)*VLOOKUP(RIGHT(D940,2),不良项目!D$11:E$37,2,FALSE),"")</f>
        <v/>
      </c>
    </row>
    <row r="941" spans="2:17">
      <c r="B941" s="114"/>
      <c r="C941" s="115"/>
      <c r="D941" s="115"/>
      <c r="E941" s="118"/>
      <c r="F941" s="119"/>
      <c r="G941" s="119"/>
      <c r="H941" s="119"/>
      <c r="I941" s="118"/>
      <c r="J941" s="119"/>
      <c r="K941" s="119"/>
      <c r="L941" s="119"/>
      <c r="M941" s="119"/>
      <c r="N941" s="163"/>
      <c r="O941" s="163"/>
      <c r="P941" s="163"/>
      <c r="Q941" s="9" t="str">
        <f>IFERROR(VLOOKUP($F$4,不良项目!D$5:E$8,2,FALSE)*VLOOKUP(RIGHT(D941,2),不良项目!D$11:E$37,2,FALSE),"")</f>
        <v/>
      </c>
    </row>
    <row r="942" spans="2:17">
      <c r="B942" s="114"/>
      <c r="C942" s="115"/>
      <c r="D942" s="115"/>
      <c r="E942" s="118"/>
      <c r="F942" s="119"/>
      <c r="G942" s="119"/>
      <c r="H942" s="119"/>
      <c r="I942" s="118"/>
      <c r="J942" s="119"/>
      <c r="K942" s="119"/>
      <c r="L942" s="119"/>
      <c r="M942" s="119"/>
      <c r="N942" s="163"/>
      <c r="O942" s="163"/>
      <c r="P942" s="163"/>
      <c r="Q942" s="9" t="str">
        <f>IFERROR(VLOOKUP($F$4,不良项目!D$5:E$8,2,FALSE)*VLOOKUP(RIGHT(D942,2),不良项目!D$11:E$37,2,FALSE),"")</f>
        <v/>
      </c>
    </row>
    <row r="943" spans="2:17">
      <c r="B943" s="114"/>
      <c r="C943" s="115"/>
      <c r="D943" s="115"/>
      <c r="E943" s="118"/>
      <c r="F943" s="119"/>
      <c r="G943" s="119"/>
      <c r="H943" s="119"/>
      <c r="I943" s="118"/>
      <c r="J943" s="119"/>
      <c r="K943" s="119"/>
      <c r="L943" s="119"/>
      <c r="M943" s="119"/>
      <c r="N943" s="163"/>
      <c r="O943" s="163"/>
      <c r="P943" s="163"/>
      <c r="Q943" s="9" t="str">
        <f>IFERROR(VLOOKUP($F$4,不良项目!D$5:E$8,2,FALSE)*VLOOKUP(RIGHT(D943,2),不良项目!D$11:E$37,2,FALSE),"")</f>
        <v/>
      </c>
    </row>
    <row r="944" spans="2:17">
      <c r="B944" s="114"/>
      <c r="C944" s="115"/>
      <c r="D944" s="115"/>
      <c r="E944" s="118"/>
      <c r="F944" s="119"/>
      <c r="G944" s="119"/>
      <c r="H944" s="119"/>
      <c r="I944" s="118"/>
      <c r="J944" s="119"/>
      <c r="K944" s="119"/>
      <c r="L944" s="119"/>
      <c r="M944" s="119"/>
      <c r="N944" s="163"/>
      <c r="O944" s="163"/>
      <c r="P944" s="163"/>
      <c r="Q944" s="9" t="str">
        <f>IFERROR(VLOOKUP($F$4,不良项目!D$5:E$8,2,FALSE)*VLOOKUP(RIGHT(D944,2),不良项目!D$11:E$37,2,FALSE),"")</f>
        <v/>
      </c>
    </row>
    <row r="945" spans="2:17">
      <c r="B945" s="114"/>
      <c r="C945" s="115"/>
      <c r="D945" s="115"/>
      <c r="E945" s="118"/>
      <c r="F945" s="119"/>
      <c r="G945" s="119"/>
      <c r="H945" s="119"/>
      <c r="I945" s="118"/>
      <c r="J945" s="119"/>
      <c r="K945" s="119"/>
      <c r="L945" s="119"/>
      <c r="M945" s="119"/>
      <c r="N945" s="163"/>
      <c r="O945" s="163"/>
      <c r="P945" s="163"/>
      <c r="Q945" s="9" t="str">
        <f>IFERROR(VLOOKUP($F$4,不良项目!D$5:E$8,2,FALSE)*VLOOKUP(RIGHT(D945,2),不良项目!D$11:E$37,2,FALSE),"")</f>
        <v/>
      </c>
    </row>
    <row r="946" spans="2:17">
      <c r="B946" s="114"/>
      <c r="C946" s="115"/>
      <c r="D946" s="115"/>
      <c r="E946" s="118"/>
      <c r="F946" s="119"/>
      <c r="G946" s="119"/>
      <c r="H946" s="119"/>
      <c r="I946" s="118"/>
      <c r="J946" s="119"/>
      <c r="K946" s="119"/>
      <c r="L946" s="119"/>
      <c r="M946" s="119"/>
      <c r="N946" s="163"/>
      <c r="O946" s="163"/>
      <c r="P946" s="163"/>
      <c r="Q946" s="9" t="str">
        <f>IFERROR(VLOOKUP($F$4,不良项目!D$5:E$8,2,FALSE)*VLOOKUP(RIGHT(D946,2),不良项目!D$11:E$37,2,FALSE),"")</f>
        <v/>
      </c>
    </row>
    <row r="947" spans="2:17">
      <c r="B947" s="114"/>
      <c r="C947" s="115"/>
      <c r="D947" s="115"/>
      <c r="E947" s="118"/>
      <c r="F947" s="119"/>
      <c r="G947" s="119"/>
      <c r="H947" s="119"/>
      <c r="I947" s="118"/>
      <c r="J947" s="119"/>
      <c r="K947" s="119"/>
      <c r="L947" s="119"/>
      <c r="M947" s="119"/>
      <c r="N947" s="163"/>
      <c r="O947" s="163"/>
      <c r="P947" s="163"/>
      <c r="Q947" s="9" t="str">
        <f>IFERROR(VLOOKUP($F$4,不良项目!D$5:E$8,2,FALSE)*VLOOKUP(RIGHT(D947,2),不良项目!D$11:E$37,2,FALSE),"")</f>
        <v/>
      </c>
    </row>
    <row r="948" spans="2:17">
      <c r="B948" s="114"/>
      <c r="C948" s="115"/>
      <c r="D948" s="115"/>
      <c r="E948" s="118"/>
      <c r="F948" s="119"/>
      <c r="G948" s="119"/>
      <c r="H948" s="119"/>
      <c r="I948" s="118"/>
      <c r="J948" s="119"/>
      <c r="K948" s="119"/>
      <c r="L948" s="119"/>
      <c r="M948" s="119"/>
      <c r="N948" s="163"/>
      <c r="O948" s="163"/>
      <c r="P948" s="163"/>
      <c r="Q948" s="9" t="str">
        <f>IFERROR(VLOOKUP($F$4,不良项目!D$5:E$8,2,FALSE)*VLOOKUP(RIGHT(D948,2),不良项目!D$11:E$37,2,FALSE),"")</f>
        <v/>
      </c>
    </row>
    <row r="949" spans="2:17">
      <c r="B949" s="114"/>
      <c r="C949" s="115"/>
      <c r="D949" s="115"/>
      <c r="E949" s="118"/>
      <c r="F949" s="119"/>
      <c r="G949" s="119"/>
      <c r="H949" s="119"/>
      <c r="I949" s="118"/>
      <c r="J949" s="119"/>
      <c r="K949" s="119"/>
      <c r="L949" s="119"/>
      <c r="M949" s="119"/>
      <c r="N949" s="163"/>
      <c r="O949" s="163"/>
      <c r="P949" s="163"/>
      <c r="Q949" s="9" t="str">
        <f>IFERROR(VLOOKUP($F$4,不良项目!D$5:E$8,2,FALSE)*VLOOKUP(RIGHT(D949,2),不良项目!D$11:E$37,2,FALSE),"")</f>
        <v/>
      </c>
    </row>
    <row r="950" spans="2:17">
      <c r="B950" s="114"/>
      <c r="C950" s="115"/>
      <c r="D950" s="115"/>
      <c r="E950" s="118"/>
      <c r="F950" s="119"/>
      <c r="G950" s="119"/>
      <c r="H950" s="119"/>
      <c r="I950" s="118"/>
      <c r="J950" s="119"/>
      <c r="K950" s="119"/>
      <c r="L950" s="119"/>
      <c r="M950" s="119"/>
      <c r="N950" s="163"/>
      <c r="O950" s="163"/>
      <c r="P950" s="163"/>
      <c r="Q950" s="9" t="str">
        <f>IFERROR(VLOOKUP($F$4,不良项目!D$5:E$8,2,FALSE)*VLOOKUP(RIGHT(D950,2),不良项目!D$11:E$37,2,FALSE),"")</f>
        <v/>
      </c>
    </row>
    <row r="951" spans="2:17">
      <c r="B951" s="114"/>
      <c r="C951" s="115"/>
      <c r="D951" s="115"/>
      <c r="E951" s="118"/>
      <c r="F951" s="119"/>
      <c r="G951" s="119"/>
      <c r="H951" s="119"/>
      <c r="I951" s="118"/>
      <c r="J951" s="119"/>
      <c r="K951" s="119"/>
      <c r="L951" s="119"/>
      <c r="M951" s="119"/>
      <c r="N951" s="163"/>
      <c r="O951" s="163"/>
      <c r="P951" s="163"/>
      <c r="Q951" s="9" t="str">
        <f>IFERROR(VLOOKUP($F$4,不良项目!D$5:E$8,2,FALSE)*VLOOKUP(RIGHT(D951,2),不良项目!D$11:E$37,2,FALSE),"")</f>
        <v/>
      </c>
    </row>
    <row r="952" spans="2:17">
      <c r="B952" s="114"/>
      <c r="C952" s="115"/>
      <c r="D952" s="115"/>
      <c r="E952" s="118"/>
      <c r="F952" s="119"/>
      <c r="G952" s="119"/>
      <c r="H952" s="119"/>
      <c r="I952" s="118"/>
      <c r="J952" s="119"/>
      <c r="K952" s="119"/>
      <c r="L952" s="119"/>
      <c r="M952" s="119"/>
      <c r="N952" s="163"/>
      <c r="O952" s="163"/>
      <c r="P952" s="163"/>
      <c r="Q952" s="9" t="str">
        <f>IFERROR(VLOOKUP($F$4,不良项目!D$5:E$8,2,FALSE)*VLOOKUP(RIGHT(D952,2),不良项目!D$11:E$37,2,FALSE),"")</f>
        <v/>
      </c>
    </row>
    <row r="953" spans="2:17">
      <c r="B953" s="192"/>
      <c r="C953" s="176"/>
      <c r="D953" s="176"/>
      <c r="E953" s="177"/>
      <c r="F953" s="178"/>
      <c r="G953" s="178"/>
      <c r="H953" s="178"/>
      <c r="I953" s="177"/>
      <c r="J953" s="178"/>
      <c r="K953" s="178"/>
      <c r="L953" s="178"/>
      <c r="M953" s="178"/>
      <c r="N953" s="196"/>
      <c r="O953" s="196"/>
      <c r="P953" s="196"/>
      <c r="Q953" s="9" t="str">
        <f>IFERROR(VLOOKUP($F$4,不良项目!D$5:E$8,2,FALSE)*VLOOKUP(RIGHT(D953,2),不良项目!D$11:E$37,2,FALSE),"")</f>
        <v/>
      </c>
    </row>
    <row r="956" spans="2:17">
      <c r="B956" s="236"/>
      <c r="C956" s="238"/>
      <c r="D956" s="238"/>
      <c r="E956" s="251"/>
      <c r="F956" s="252"/>
      <c r="G956" s="252"/>
      <c r="H956" s="253"/>
      <c r="I956" s="251"/>
      <c r="J956" s="252"/>
      <c r="K956" s="252"/>
      <c r="L956" s="252"/>
      <c r="M956" s="257"/>
      <c r="N956" s="243"/>
      <c r="O956" s="243"/>
      <c r="P956" s="243"/>
    </row>
    <row r="957" spans="2:17">
      <c r="B957" s="237"/>
      <c r="C957" s="239"/>
      <c r="D957" s="239"/>
      <c r="E957" s="254"/>
      <c r="F957" s="255"/>
      <c r="G957" s="255"/>
      <c r="H957" s="256"/>
      <c r="I957" s="254"/>
      <c r="J957" s="255"/>
      <c r="K957" s="255"/>
      <c r="L957" s="255"/>
      <c r="M957" s="258"/>
      <c r="N957" s="245"/>
      <c r="O957" s="245"/>
      <c r="P957" s="245"/>
    </row>
    <row r="958" spans="2:17">
      <c r="B958" s="114"/>
      <c r="C958" s="115"/>
      <c r="D958" s="115"/>
      <c r="E958" s="118"/>
      <c r="F958" s="119"/>
      <c r="G958" s="119"/>
      <c r="H958" s="119"/>
      <c r="I958" s="118"/>
      <c r="J958" s="119"/>
      <c r="K958" s="119"/>
      <c r="L958" s="119"/>
      <c r="M958" s="119"/>
      <c r="N958" s="163"/>
      <c r="O958" s="163"/>
      <c r="P958" s="163"/>
      <c r="Q958" s="9" t="str">
        <f>IFERROR(VLOOKUP($F$4,不良项目!D$5:E$8,2,FALSE)*VLOOKUP(RIGHT(D958,2),不良项目!D$11:E$37,2,FALSE),"")</f>
        <v/>
      </c>
    </row>
    <row r="959" spans="2:17">
      <c r="B959" s="114"/>
      <c r="C959" s="115"/>
      <c r="D959" s="115"/>
      <c r="E959" s="118"/>
      <c r="F959" s="119"/>
      <c r="G959" s="119"/>
      <c r="H959" s="119"/>
      <c r="I959" s="118"/>
      <c r="J959" s="119"/>
      <c r="K959" s="119"/>
      <c r="L959" s="119"/>
      <c r="M959" s="119"/>
      <c r="N959" s="163"/>
      <c r="O959" s="163"/>
      <c r="P959" s="163"/>
      <c r="Q959" s="9" t="str">
        <f>IFERROR(VLOOKUP($F$4,不良项目!D$5:E$8,2,FALSE)*VLOOKUP(RIGHT(D959,2),不良项目!D$11:E$37,2,FALSE),"")</f>
        <v/>
      </c>
    </row>
    <row r="960" spans="2:17">
      <c r="B960" s="114"/>
      <c r="C960" s="115"/>
      <c r="D960" s="115"/>
      <c r="E960" s="118"/>
      <c r="F960" s="119"/>
      <c r="G960" s="119"/>
      <c r="H960" s="119"/>
      <c r="I960" s="118"/>
      <c r="J960" s="119"/>
      <c r="K960" s="119"/>
      <c r="L960" s="119"/>
      <c r="M960" s="119"/>
      <c r="N960" s="163"/>
      <c r="O960" s="163"/>
      <c r="P960" s="163"/>
      <c r="Q960" s="9" t="str">
        <f>IFERROR(VLOOKUP($F$4,不良项目!D$5:E$8,2,FALSE)*VLOOKUP(RIGHT(D960,2),不良项目!D$11:E$37,2,FALSE),"")</f>
        <v/>
      </c>
    </row>
    <row r="961" spans="2:17">
      <c r="B961" s="114"/>
      <c r="C961" s="115"/>
      <c r="D961" s="115"/>
      <c r="E961" s="118"/>
      <c r="F961" s="119"/>
      <c r="G961" s="119"/>
      <c r="H961" s="119"/>
      <c r="I961" s="118"/>
      <c r="J961" s="119"/>
      <c r="K961" s="119"/>
      <c r="L961" s="119"/>
      <c r="M961" s="119"/>
      <c r="N961" s="163"/>
      <c r="O961" s="163"/>
      <c r="P961" s="163"/>
      <c r="Q961" s="9" t="str">
        <f>IFERROR(VLOOKUP($F$4,不良项目!D$5:E$8,2,FALSE)*VLOOKUP(RIGHT(D961,2),不良项目!D$11:E$37,2,FALSE),"")</f>
        <v/>
      </c>
    </row>
    <row r="962" spans="2:17">
      <c r="B962" s="114"/>
      <c r="C962" s="115"/>
      <c r="D962" s="115"/>
      <c r="E962" s="118"/>
      <c r="F962" s="119"/>
      <c r="G962" s="119"/>
      <c r="H962" s="119"/>
      <c r="I962" s="118"/>
      <c r="J962" s="119"/>
      <c r="K962" s="119"/>
      <c r="L962" s="119"/>
      <c r="M962" s="119"/>
      <c r="N962" s="163"/>
      <c r="O962" s="163"/>
      <c r="P962" s="163"/>
      <c r="Q962" s="9" t="str">
        <f>IFERROR(VLOOKUP($F$4,不良项目!D$5:E$8,2,FALSE)*VLOOKUP(RIGHT(D962,2),不良项目!D$11:E$37,2,FALSE),"")</f>
        <v/>
      </c>
    </row>
    <row r="963" spans="2:17">
      <c r="B963" s="114"/>
      <c r="C963" s="115"/>
      <c r="D963" s="115"/>
      <c r="E963" s="118"/>
      <c r="F963" s="119"/>
      <c r="G963" s="119"/>
      <c r="H963" s="119"/>
      <c r="I963" s="118"/>
      <c r="J963" s="119"/>
      <c r="K963" s="119"/>
      <c r="L963" s="119"/>
      <c r="M963" s="119"/>
      <c r="N963" s="163"/>
      <c r="O963" s="163"/>
      <c r="P963" s="163"/>
      <c r="Q963" s="9" t="str">
        <f>IFERROR(VLOOKUP($F$4,不良项目!D$5:E$8,2,FALSE)*VLOOKUP(RIGHT(D963,2),不良项目!D$11:E$37,2,FALSE),"")</f>
        <v/>
      </c>
    </row>
    <row r="964" spans="2:17">
      <c r="B964" s="114"/>
      <c r="C964" s="115"/>
      <c r="D964" s="115"/>
      <c r="E964" s="118"/>
      <c r="F964" s="119"/>
      <c r="G964" s="119"/>
      <c r="H964" s="119"/>
      <c r="I964" s="118"/>
      <c r="J964" s="119"/>
      <c r="K964" s="119"/>
      <c r="L964" s="119"/>
      <c r="M964" s="119"/>
      <c r="N964" s="163"/>
      <c r="O964" s="163"/>
      <c r="P964" s="163"/>
      <c r="Q964" s="9" t="str">
        <f>IFERROR(VLOOKUP($F$4,不良项目!D$5:E$8,2,FALSE)*VLOOKUP(RIGHT(D964,2),不良项目!D$11:E$37,2,FALSE),"")</f>
        <v/>
      </c>
    </row>
    <row r="965" spans="2:17">
      <c r="B965" s="114"/>
      <c r="C965" s="115"/>
      <c r="D965" s="115"/>
      <c r="E965" s="118"/>
      <c r="F965" s="119"/>
      <c r="G965" s="119"/>
      <c r="H965" s="119"/>
      <c r="I965" s="118"/>
      <c r="J965" s="119"/>
      <c r="K965" s="119"/>
      <c r="L965" s="119"/>
      <c r="M965" s="119"/>
      <c r="N965" s="163"/>
      <c r="O965" s="163"/>
      <c r="P965" s="163"/>
      <c r="Q965" s="9" t="str">
        <f>IFERROR(VLOOKUP($F$4,不良项目!D$5:E$8,2,FALSE)*VLOOKUP(RIGHT(D965,2),不良项目!D$11:E$37,2,FALSE),"")</f>
        <v/>
      </c>
    </row>
    <row r="966" spans="2:17">
      <c r="B966" s="114"/>
      <c r="C966" s="115"/>
      <c r="D966" s="115"/>
      <c r="E966" s="118"/>
      <c r="F966" s="119"/>
      <c r="G966" s="119"/>
      <c r="H966" s="119"/>
      <c r="I966" s="118"/>
      <c r="J966" s="119"/>
      <c r="K966" s="119"/>
      <c r="L966" s="119"/>
      <c r="M966" s="119"/>
      <c r="N966" s="163"/>
      <c r="O966" s="163"/>
      <c r="P966" s="163"/>
      <c r="Q966" s="9" t="str">
        <f>IFERROR(VLOOKUP($F$4,不良项目!D$5:E$8,2,FALSE)*VLOOKUP(RIGHT(D966,2),不良项目!D$11:E$37,2,FALSE),"")</f>
        <v/>
      </c>
    </row>
    <row r="967" spans="2:17">
      <c r="B967" s="114"/>
      <c r="C967" s="115"/>
      <c r="D967" s="115"/>
      <c r="E967" s="118"/>
      <c r="F967" s="119"/>
      <c r="G967" s="119"/>
      <c r="H967" s="119"/>
      <c r="I967" s="118"/>
      <c r="J967" s="119"/>
      <c r="K967" s="119"/>
      <c r="L967" s="119"/>
      <c r="M967" s="119"/>
      <c r="N967" s="163"/>
      <c r="O967" s="163"/>
      <c r="P967" s="163"/>
      <c r="Q967" s="9" t="str">
        <f>IFERROR(VLOOKUP($F$4,不良项目!D$5:E$8,2,FALSE)*VLOOKUP(RIGHT(D967,2),不良项目!D$11:E$37,2,FALSE),"")</f>
        <v/>
      </c>
    </row>
    <row r="968" spans="2:17">
      <c r="B968" s="114"/>
      <c r="C968" s="115"/>
      <c r="D968" s="115"/>
      <c r="E968" s="118"/>
      <c r="F968" s="119"/>
      <c r="G968" s="119"/>
      <c r="H968" s="119"/>
      <c r="I968" s="118"/>
      <c r="J968" s="119"/>
      <c r="K968" s="119"/>
      <c r="L968" s="119"/>
      <c r="M968" s="119"/>
      <c r="N968" s="163"/>
      <c r="O968" s="163"/>
      <c r="P968" s="163"/>
      <c r="Q968" s="9" t="str">
        <f>IFERROR(VLOOKUP($F$4,不良项目!D$5:E$8,2,FALSE)*VLOOKUP(RIGHT(D968,2),不良项目!D$11:E$37,2,FALSE),"")</f>
        <v/>
      </c>
    </row>
    <row r="969" spans="2:17">
      <c r="B969" s="114"/>
      <c r="C969" s="115"/>
      <c r="D969" s="115"/>
      <c r="E969" s="118"/>
      <c r="F969" s="119"/>
      <c r="G969" s="119"/>
      <c r="H969" s="119"/>
      <c r="I969" s="118"/>
      <c r="J969" s="119"/>
      <c r="K969" s="119"/>
      <c r="L969" s="119"/>
      <c r="M969" s="119"/>
      <c r="N969" s="163"/>
      <c r="O969" s="163"/>
      <c r="P969" s="163"/>
      <c r="Q969" s="9" t="str">
        <f>IFERROR(VLOOKUP($F$4,不良项目!D$5:E$8,2,FALSE)*VLOOKUP(RIGHT(D969,2),不良项目!D$11:E$37,2,FALSE),"")</f>
        <v/>
      </c>
    </row>
    <row r="970" spans="2:17">
      <c r="B970" s="114"/>
      <c r="C970" s="115"/>
      <c r="D970" s="115"/>
      <c r="E970" s="118"/>
      <c r="F970" s="119"/>
      <c r="G970" s="119"/>
      <c r="H970" s="119"/>
      <c r="I970" s="118"/>
      <c r="J970" s="119"/>
      <c r="K970" s="119"/>
      <c r="L970" s="119"/>
      <c r="M970" s="119"/>
      <c r="N970" s="163"/>
      <c r="O970" s="163"/>
      <c r="P970" s="163"/>
      <c r="Q970" s="9" t="str">
        <f>IFERROR(VLOOKUP($F$4,不良项目!D$5:E$8,2,FALSE)*VLOOKUP(RIGHT(D970,2),不良项目!D$11:E$37,2,FALSE),"")</f>
        <v/>
      </c>
    </row>
    <row r="971" spans="2:17">
      <c r="B971" s="114"/>
      <c r="C971" s="115"/>
      <c r="D971" s="115"/>
      <c r="E971" s="118"/>
      <c r="F971" s="119"/>
      <c r="G971" s="119"/>
      <c r="H971" s="119"/>
      <c r="I971" s="118"/>
      <c r="J971" s="165"/>
      <c r="K971" s="119"/>
      <c r="L971" s="119"/>
      <c r="M971" s="119"/>
      <c r="N971" s="163"/>
      <c r="O971" s="163"/>
      <c r="P971" s="163"/>
      <c r="Q971" s="9" t="str">
        <f>IFERROR(VLOOKUP($F$4,不良项目!D$5:E$8,2,FALSE)*VLOOKUP(RIGHT(D971,2),不良项目!D$11:E$37,2,FALSE),"")</f>
        <v/>
      </c>
    </row>
    <row r="972" spans="2:17">
      <c r="B972" s="114"/>
      <c r="C972" s="115"/>
      <c r="D972" s="115"/>
      <c r="E972" s="118"/>
      <c r="F972" s="119"/>
      <c r="G972" s="119"/>
      <c r="H972" s="119"/>
      <c r="I972" s="118"/>
      <c r="J972" s="165"/>
      <c r="K972" s="119"/>
      <c r="L972" s="119"/>
      <c r="M972" s="119"/>
      <c r="N972" s="163"/>
      <c r="O972" s="163"/>
      <c r="P972" s="163"/>
      <c r="Q972" s="9" t="str">
        <f>IFERROR(VLOOKUP($F$4,不良项目!D$5:E$8,2,FALSE)*VLOOKUP(RIGHT(D972,2),不良项目!D$11:E$37,2,FALSE),"")</f>
        <v/>
      </c>
    </row>
    <row r="973" spans="2:17">
      <c r="B973" s="114"/>
      <c r="C973" s="115"/>
      <c r="D973" s="115"/>
      <c r="E973" s="118"/>
      <c r="F973" s="119"/>
      <c r="G973" s="119"/>
      <c r="H973" s="119"/>
      <c r="I973" s="118"/>
      <c r="J973" s="165"/>
      <c r="K973" s="119"/>
      <c r="L973" s="119"/>
      <c r="M973" s="119"/>
      <c r="N973" s="163"/>
      <c r="O973" s="163"/>
      <c r="P973" s="163"/>
      <c r="Q973" s="9" t="str">
        <f>IFERROR(VLOOKUP($F$4,不良项目!D$5:E$8,2,FALSE)*VLOOKUP(RIGHT(D973,2),不良项目!D$11:E$37,2,FALSE),"")</f>
        <v/>
      </c>
    </row>
    <row r="974" spans="2:17">
      <c r="B974" s="114"/>
      <c r="C974" s="115"/>
      <c r="D974" s="115"/>
      <c r="E974" s="118"/>
      <c r="F974" s="119"/>
      <c r="G974" s="119"/>
      <c r="H974" s="119"/>
      <c r="I974" s="118"/>
      <c r="J974" s="165"/>
      <c r="K974" s="119"/>
      <c r="L974" s="119"/>
      <c r="M974" s="119"/>
      <c r="N974" s="163"/>
      <c r="O974" s="163"/>
      <c r="P974" s="163"/>
      <c r="Q974" s="9" t="str">
        <f>IFERROR(VLOOKUP($F$4,不良项目!D$5:E$8,2,FALSE)*VLOOKUP(RIGHT(D974,2),不良项目!D$11:E$37,2,FALSE),"")</f>
        <v/>
      </c>
    </row>
    <row r="975" spans="2:17">
      <c r="B975" s="114"/>
      <c r="C975" s="115"/>
      <c r="D975" s="115"/>
      <c r="E975" s="118"/>
      <c r="F975" s="119"/>
      <c r="G975" s="119"/>
      <c r="H975" s="119"/>
      <c r="I975" s="118"/>
      <c r="J975" s="165"/>
      <c r="K975" s="119"/>
      <c r="L975" s="119"/>
      <c r="M975" s="119"/>
      <c r="N975" s="163"/>
      <c r="O975" s="163"/>
      <c r="P975" s="163"/>
      <c r="Q975" s="9" t="str">
        <f>IFERROR(VLOOKUP($F$4,不良项目!D$5:E$8,2,FALSE)*VLOOKUP(RIGHT(D975,2),不良项目!D$11:E$37,2,FALSE),"")</f>
        <v/>
      </c>
    </row>
    <row r="976" spans="2:17">
      <c r="B976" s="114"/>
      <c r="C976" s="115"/>
      <c r="D976" s="115"/>
      <c r="E976" s="118"/>
      <c r="F976" s="119"/>
      <c r="G976" s="119"/>
      <c r="H976" s="119"/>
      <c r="I976" s="118"/>
      <c r="J976" s="119"/>
      <c r="K976" s="119"/>
      <c r="L976" s="119"/>
      <c r="M976" s="119"/>
      <c r="N976" s="163"/>
      <c r="O976" s="163"/>
      <c r="P976" s="163"/>
      <c r="Q976" s="9" t="str">
        <f>IFERROR(VLOOKUP($F$4,不良项目!D$5:E$8,2,FALSE)*VLOOKUP(RIGHT(D976,2),不良项目!D$11:E$37,2,FALSE),"")</f>
        <v/>
      </c>
    </row>
    <row r="977" spans="2:17">
      <c r="B977" s="114"/>
      <c r="C977" s="115"/>
      <c r="D977" s="115"/>
      <c r="E977" s="118"/>
      <c r="F977" s="119"/>
      <c r="G977" s="119"/>
      <c r="H977" s="119"/>
      <c r="I977" s="118"/>
      <c r="J977" s="119"/>
      <c r="K977" s="119"/>
      <c r="L977" s="119"/>
      <c r="M977" s="119"/>
      <c r="N977" s="163"/>
      <c r="O977" s="163"/>
      <c r="P977" s="163"/>
      <c r="Q977" s="9" t="str">
        <f>IFERROR(VLOOKUP($F$4,不良项目!D$5:E$8,2,FALSE)*VLOOKUP(RIGHT(D977,2),不良项目!D$11:E$37,2,FALSE),"")</f>
        <v/>
      </c>
    </row>
    <row r="978" spans="2:17">
      <c r="B978" s="114"/>
      <c r="C978" s="115"/>
      <c r="D978" s="115"/>
      <c r="E978" s="118"/>
      <c r="F978" s="119"/>
      <c r="G978" s="119"/>
      <c r="H978" s="119"/>
      <c r="I978" s="118"/>
      <c r="J978" s="119"/>
      <c r="K978" s="119"/>
      <c r="L978" s="119"/>
      <c r="M978" s="119"/>
      <c r="N978" s="163"/>
      <c r="O978" s="163"/>
      <c r="P978" s="163"/>
      <c r="Q978" s="9" t="str">
        <f>IFERROR(VLOOKUP($F$4,不良项目!D$5:E$8,2,FALSE)*VLOOKUP(RIGHT(D978,2),不良项目!D$11:E$37,2,FALSE),"")</f>
        <v/>
      </c>
    </row>
    <row r="979" spans="2:17">
      <c r="B979" s="114"/>
      <c r="C979" s="115"/>
      <c r="D979" s="115"/>
      <c r="E979" s="118"/>
      <c r="F979" s="119"/>
      <c r="G979" s="119"/>
      <c r="H979" s="119"/>
      <c r="I979" s="118"/>
      <c r="J979" s="119"/>
      <c r="K979" s="119"/>
      <c r="L979" s="119"/>
      <c r="M979" s="119"/>
      <c r="N979" s="163"/>
      <c r="O979" s="163"/>
      <c r="P979" s="163"/>
      <c r="Q979" s="9" t="str">
        <f>IFERROR(VLOOKUP($F$4,不良项目!D$5:E$8,2,FALSE)*VLOOKUP(RIGHT(D979,2),不良项目!D$11:E$37,2,FALSE),"")</f>
        <v/>
      </c>
    </row>
    <row r="980" spans="2:17">
      <c r="B980" s="114"/>
      <c r="C980" s="115"/>
      <c r="D980" s="115"/>
      <c r="E980" s="118"/>
      <c r="F980" s="119"/>
      <c r="G980" s="119"/>
      <c r="H980" s="119"/>
      <c r="I980" s="118"/>
      <c r="J980" s="119"/>
      <c r="K980" s="119"/>
      <c r="L980" s="119"/>
      <c r="M980" s="119"/>
      <c r="N980" s="163"/>
      <c r="O980" s="163"/>
      <c r="P980" s="163"/>
      <c r="Q980" s="9" t="str">
        <f>IFERROR(VLOOKUP($F$4,不良项目!D$5:E$8,2,FALSE)*VLOOKUP(RIGHT(D980,2),不良项目!D$11:E$37,2,FALSE),"")</f>
        <v/>
      </c>
    </row>
    <row r="981" spans="2:17">
      <c r="B981" s="114"/>
      <c r="C981" s="115"/>
      <c r="D981" s="115"/>
      <c r="E981" s="118"/>
      <c r="F981" s="119"/>
      <c r="G981" s="119"/>
      <c r="H981" s="119"/>
      <c r="I981" s="118"/>
      <c r="J981" s="119"/>
      <c r="K981" s="119"/>
      <c r="L981" s="119"/>
      <c r="M981" s="119"/>
      <c r="N981" s="163"/>
      <c r="O981" s="163"/>
      <c r="P981" s="163"/>
      <c r="Q981" s="9" t="str">
        <f>IFERROR(VLOOKUP($F$4,不良项目!D$5:E$8,2,FALSE)*VLOOKUP(RIGHT(D981,2),不良项目!D$11:E$37,2,FALSE),"")</f>
        <v/>
      </c>
    </row>
    <row r="982" spans="2:17">
      <c r="B982" s="114"/>
      <c r="C982" s="115"/>
      <c r="D982" s="115"/>
      <c r="E982" s="118"/>
      <c r="F982" s="119"/>
      <c r="G982" s="119"/>
      <c r="H982" s="119"/>
      <c r="I982" s="118"/>
      <c r="J982" s="119"/>
      <c r="K982" s="119"/>
      <c r="L982" s="119"/>
      <c r="M982" s="119"/>
      <c r="N982" s="163"/>
      <c r="O982" s="163"/>
      <c r="P982" s="163"/>
      <c r="Q982" s="9" t="str">
        <f>IFERROR(VLOOKUP($F$4,不良项目!D$5:E$8,2,FALSE)*VLOOKUP(RIGHT(D982,2),不良项目!D$11:E$37,2,FALSE),"")</f>
        <v/>
      </c>
    </row>
    <row r="983" spans="2:17">
      <c r="B983" s="114"/>
      <c r="C983" s="115"/>
      <c r="D983" s="115"/>
      <c r="E983" s="118"/>
      <c r="F983" s="119"/>
      <c r="G983" s="119"/>
      <c r="H983" s="119"/>
      <c r="I983" s="118"/>
      <c r="J983" s="119"/>
      <c r="K983" s="119"/>
      <c r="L983" s="119"/>
      <c r="M983" s="119"/>
      <c r="N983" s="163"/>
      <c r="O983" s="163"/>
      <c r="P983" s="163"/>
      <c r="Q983" s="9" t="str">
        <f>IFERROR(VLOOKUP($F$4,不良项目!D$5:E$8,2,FALSE)*VLOOKUP(RIGHT(D983,2),不良项目!D$11:E$37,2,FALSE),"")</f>
        <v/>
      </c>
    </row>
    <row r="984" spans="2:17">
      <c r="B984" s="114"/>
      <c r="C984" s="115"/>
      <c r="D984" s="115"/>
      <c r="E984" s="118"/>
      <c r="F984" s="119"/>
      <c r="G984" s="119"/>
      <c r="H984" s="119"/>
      <c r="I984" s="118"/>
      <c r="J984" s="63"/>
      <c r="K984" s="165"/>
      <c r="L984" s="119"/>
      <c r="M984" s="119"/>
      <c r="N984" s="163"/>
      <c r="O984" s="163"/>
      <c r="P984" s="163"/>
      <c r="Q984" s="9" t="str">
        <f>IFERROR(VLOOKUP($F$4,不良项目!D$5:E$8,2,FALSE)*VLOOKUP(RIGHT(D984,2),不良项目!D$11:E$37,2,FALSE),"")</f>
        <v/>
      </c>
    </row>
    <row r="985" spans="2:17">
      <c r="B985" s="114"/>
      <c r="C985" s="115"/>
      <c r="D985" s="115"/>
      <c r="E985" s="118"/>
      <c r="F985" s="119"/>
      <c r="G985" s="119"/>
      <c r="H985" s="119"/>
      <c r="I985" s="118"/>
      <c r="J985" s="63"/>
      <c r="K985" s="119"/>
      <c r="L985" s="119"/>
      <c r="M985" s="119"/>
      <c r="N985" s="163"/>
      <c r="O985" s="163"/>
      <c r="P985" s="163"/>
      <c r="Q985" s="9" t="str">
        <f>IFERROR(VLOOKUP($F$4,不良项目!D$5:E$8,2,FALSE)*VLOOKUP(RIGHT(D985,2),不良项目!D$11:E$37,2,FALSE),"")</f>
        <v/>
      </c>
    </row>
    <row r="986" spans="2:17">
      <c r="B986" s="114"/>
      <c r="C986" s="115"/>
      <c r="D986" s="115"/>
      <c r="E986" s="118"/>
      <c r="F986" s="119"/>
      <c r="G986" s="119"/>
      <c r="H986" s="119"/>
      <c r="I986" s="118"/>
      <c r="J986" s="119"/>
      <c r="K986" s="119"/>
      <c r="L986" s="119"/>
      <c r="M986" s="119"/>
      <c r="N986" s="163"/>
      <c r="O986" s="163"/>
      <c r="P986" s="163"/>
      <c r="Q986" s="9" t="str">
        <f>IFERROR(VLOOKUP($F$4,不良项目!D$5:E$8,2,FALSE)*VLOOKUP(RIGHT(D986,2),不良项目!D$11:E$37,2,FALSE),"")</f>
        <v/>
      </c>
    </row>
    <row r="987" spans="2:17">
      <c r="B987" s="114"/>
      <c r="C987" s="115"/>
      <c r="D987" s="115"/>
      <c r="E987" s="118"/>
      <c r="F987" s="119"/>
      <c r="G987" s="119"/>
      <c r="H987" s="119"/>
      <c r="I987" s="118"/>
      <c r="J987" s="119"/>
      <c r="K987" s="119"/>
      <c r="L987" s="168"/>
      <c r="M987" s="119"/>
      <c r="N987" s="163"/>
      <c r="O987" s="163"/>
      <c r="P987" s="163"/>
      <c r="Q987" s="9" t="str">
        <f>IFERROR(VLOOKUP($F$4,不良项目!D$5:E$8,2,FALSE)*VLOOKUP(RIGHT(D987,2),不良项目!D$11:E$37,2,FALSE),"")</f>
        <v/>
      </c>
    </row>
    <row r="988" spans="2:17">
      <c r="B988" s="114"/>
      <c r="C988" s="115"/>
      <c r="D988" s="115"/>
      <c r="E988" s="118"/>
      <c r="F988" s="119"/>
      <c r="G988" s="119"/>
      <c r="H988" s="119"/>
      <c r="I988" s="118"/>
      <c r="J988" s="119"/>
      <c r="K988" s="119"/>
      <c r="L988" s="119"/>
      <c r="M988" s="119"/>
      <c r="N988" s="163"/>
      <c r="O988" s="163"/>
      <c r="P988" s="163"/>
      <c r="Q988" s="9" t="str">
        <f>IFERROR(VLOOKUP($F$4,不良项目!D$5:E$8,2,FALSE)*VLOOKUP(RIGHT(D988,2),不良项目!D$11:E$37,2,FALSE),"")</f>
        <v/>
      </c>
    </row>
    <row r="989" spans="2:17">
      <c r="B989" s="114"/>
      <c r="C989" s="115"/>
      <c r="D989" s="115"/>
      <c r="E989" s="118"/>
      <c r="F989" s="119"/>
      <c r="G989" s="119"/>
      <c r="H989" s="119"/>
      <c r="I989" s="118"/>
      <c r="J989" s="119"/>
      <c r="K989" s="119"/>
      <c r="L989" s="119"/>
      <c r="M989" s="119"/>
      <c r="N989" s="163"/>
      <c r="O989" s="163"/>
      <c r="P989" s="163"/>
      <c r="Q989" s="9" t="str">
        <f>IFERROR(VLOOKUP($F$4,不良项目!D$5:E$8,2,FALSE)*VLOOKUP(RIGHT(D989,2),不良项目!D$11:E$37,2,FALSE),"")</f>
        <v/>
      </c>
    </row>
    <row r="990" spans="2:17" ht="21">
      <c r="B990" s="114"/>
      <c r="C990" s="115"/>
      <c r="D990" s="115"/>
      <c r="E990" s="118"/>
      <c r="F990" s="119"/>
      <c r="G990" s="185"/>
      <c r="H990" s="119"/>
      <c r="I990" s="118"/>
      <c r="J990" s="119"/>
      <c r="K990" s="119"/>
      <c r="L990" s="119"/>
      <c r="M990" s="119"/>
      <c r="N990" s="163"/>
      <c r="O990" s="163"/>
      <c r="P990" s="163"/>
      <c r="Q990" s="9" t="str">
        <f>IFERROR(VLOOKUP($F$4,不良项目!D$5:E$8,2,FALSE)*VLOOKUP(RIGHT(D990,2),不良项目!D$11:E$37,2,FALSE),"")</f>
        <v/>
      </c>
    </row>
    <row r="991" spans="2:17">
      <c r="B991" s="114"/>
      <c r="C991" s="115"/>
      <c r="D991" s="115"/>
      <c r="E991" s="118"/>
      <c r="F991" s="119"/>
      <c r="G991" s="119"/>
      <c r="H991" s="119"/>
      <c r="I991" s="118"/>
      <c r="J991" s="119"/>
      <c r="K991" s="119"/>
      <c r="L991" s="119"/>
      <c r="M991" s="119"/>
      <c r="N991" s="163"/>
      <c r="O991" s="163"/>
      <c r="P991" s="163"/>
      <c r="Q991" s="9" t="str">
        <f>IFERROR(VLOOKUP($F$4,不良项目!D$5:E$8,2,FALSE)*VLOOKUP(RIGHT(D991,2),不良项目!D$11:E$37,2,FALSE),"")</f>
        <v/>
      </c>
    </row>
    <row r="992" spans="2:17">
      <c r="B992" s="114"/>
      <c r="C992" s="115"/>
      <c r="D992" s="115"/>
      <c r="E992" s="118"/>
      <c r="F992" s="119"/>
      <c r="G992" s="119"/>
      <c r="H992" s="119"/>
      <c r="I992" s="118"/>
      <c r="J992" s="119"/>
      <c r="K992" s="119"/>
      <c r="L992" s="119"/>
      <c r="M992" s="119"/>
      <c r="N992" s="163"/>
      <c r="O992" s="163"/>
      <c r="P992" s="163"/>
      <c r="Q992" s="9" t="str">
        <f>IFERROR(VLOOKUP($F$4,不良项目!D$5:E$8,2,FALSE)*VLOOKUP(RIGHT(D992,2),不良项目!D$11:E$37,2,FALSE),"")</f>
        <v/>
      </c>
    </row>
    <row r="993" spans="2:17">
      <c r="B993" s="114"/>
      <c r="C993" s="115"/>
      <c r="D993" s="115"/>
      <c r="E993" s="118"/>
      <c r="F993" s="119"/>
      <c r="G993" s="119"/>
      <c r="H993" s="119"/>
      <c r="I993" s="118"/>
      <c r="J993" s="119"/>
      <c r="K993" s="119"/>
      <c r="L993" s="119"/>
      <c r="M993" s="119"/>
      <c r="N993" s="163"/>
      <c r="O993" s="163"/>
      <c r="P993" s="163"/>
      <c r="Q993" s="9" t="str">
        <f>IFERROR(VLOOKUP($F$4,不良项目!D$5:E$8,2,FALSE)*VLOOKUP(RIGHT(D993,2),不良项目!D$11:E$37,2,FALSE),"")</f>
        <v/>
      </c>
    </row>
    <row r="994" spans="2:17">
      <c r="B994" s="114"/>
      <c r="C994" s="115"/>
      <c r="D994" s="115"/>
      <c r="E994" s="118"/>
      <c r="F994" s="119"/>
      <c r="G994" s="119"/>
      <c r="H994" s="119"/>
      <c r="I994" s="118"/>
      <c r="J994" s="119"/>
      <c r="K994" s="119"/>
      <c r="L994" s="119"/>
      <c r="M994" s="119"/>
      <c r="N994" s="163"/>
      <c r="O994" s="163"/>
      <c r="P994" s="163"/>
      <c r="Q994" s="9" t="str">
        <f>IFERROR(VLOOKUP($F$4,不良项目!D$5:E$8,2,FALSE)*VLOOKUP(RIGHT(D994,2),不良项目!D$11:E$37,2,FALSE),"")</f>
        <v/>
      </c>
    </row>
    <row r="995" spans="2:17">
      <c r="B995" s="114"/>
      <c r="C995" s="115"/>
      <c r="D995" s="115"/>
      <c r="E995" s="118"/>
      <c r="F995" s="119"/>
      <c r="G995" s="119"/>
      <c r="H995" s="119"/>
      <c r="I995" s="118"/>
      <c r="J995" s="119"/>
      <c r="K995" s="119"/>
      <c r="L995" s="119"/>
      <c r="M995" s="119"/>
      <c r="N995" s="163"/>
      <c r="O995" s="163"/>
      <c r="P995" s="163"/>
      <c r="Q995" s="9" t="str">
        <f>IFERROR(VLOOKUP($F$4,不良项目!D$5:E$8,2,FALSE)*VLOOKUP(RIGHT(D995,2),不良项目!D$11:E$37,2,FALSE),"")</f>
        <v/>
      </c>
    </row>
    <row r="996" spans="2:17">
      <c r="B996" s="114"/>
      <c r="C996" s="115"/>
      <c r="D996" s="115"/>
      <c r="E996" s="118"/>
      <c r="F996" s="119"/>
      <c r="G996" s="119"/>
      <c r="H996" s="119"/>
      <c r="I996" s="118"/>
      <c r="J996" s="119"/>
      <c r="K996" s="119"/>
      <c r="L996" s="119"/>
      <c r="M996" s="119"/>
      <c r="N996" s="163"/>
      <c r="O996" s="163"/>
      <c r="P996" s="163"/>
      <c r="Q996" s="9" t="str">
        <f>IFERROR(VLOOKUP($F$4,不良项目!D$5:E$8,2,FALSE)*VLOOKUP(RIGHT(D996,2),不良项目!D$11:E$37,2,FALSE),"")</f>
        <v/>
      </c>
    </row>
    <row r="997" spans="2:17">
      <c r="B997" s="114"/>
      <c r="C997" s="115"/>
      <c r="D997" s="115"/>
      <c r="E997" s="118"/>
      <c r="F997" s="119"/>
      <c r="G997" s="119"/>
      <c r="H997" s="119"/>
      <c r="I997" s="118"/>
      <c r="J997" s="119"/>
      <c r="K997" s="119"/>
      <c r="L997" s="119"/>
      <c r="M997" s="119"/>
      <c r="N997" s="163"/>
      <c r="O997" s="163"/>
      <c r="P997" s="163"/>
      <c r="Q997" s="9" t="str">
        <f>IFERROR(VLOOKUP($F$4,不良项目!D$5:E$8,2,FALSE)*VLOOKUP(RIGHT(D997,2),不良项目!D$11:E$37,2,FALSE),"")</f>
        <v/>
      </c>
    </row>
    <row r="998" spans="2:17">
      <c r="B998" s="114"/>
      <c r="C998" s="115"/>
      <c r="D998" s="115"/>
      <c r="E998" s="118"/>
      <c r="F998" s="119"/>
      <c r="G998" s="119"/>
      <c r="H998" s="119"/>
      <c r="I998" s="118"/>
      <c r="J998" s="119"/>
      <c r="K998" s="119"/>
      <c r="L998" s="119"/>
      <c r="M998" s="119"/>
      <c r="N998" s="163"/>
      <c r="O998" s="163"/>
      <c r="P998" s="163"/>
      <c r="Q998" s="9" t="str">
        <f>IFERROR(VLOOKUP($F$4,不良项目!D$5:E$8,2,FALSE)*VLOOKUP(RIGHT(D998,2),不良项目!D$11:E$37,2,FALSE),"")</f>
        <v/>
      </c>
    </row>
    <row r="999" spans="2:17">
      <c r="B999" s="114"/>
      <c r="C999" s="115"/>
      <c r="D999" s="115"/>
      <c r="E999" s="118"/>
      <c r="F999" s="119"/>
      <c r="G999" s="119"/>
      <c r="H999" s="119"/>
      <c r="I999" s="118"/>
      <c r="J999" s="119"/>
      <c r="K999" s="119"/>
      <c r="L999" s="119"/>
      <c r="M999" s="119"/>
      <c r="N999" s="163"/>
      <c r="O999" s="163"/>
      <c r="P999" s="163"/>
      <c r="Q999" s="9" t="str">
        <f>IFERROR(VLOOKUP($F$4,不良项目!D$5:E$8,2,FALSE)*VLOOKUP(RIGHT(D999,2),不良项目!D$11:E$37,2,FALSE),"")</f>
        <v/>
      </c>
    </row>
    <row r="1000" spans="2:17">
      <c r="B1000" s="114"/>
      <c r="C1000" s="115"/>
      <c r="D1000" s="115"/>
      <c r="E1000" s="118"/>
      <c r="F1000" s="119"/>
      <c r="G1000" s="119"/>
      <c r="H1000" s="119"/>
      <c r="I1000" s="118"/>
      <c r="J1000" s="119"/>
      <c r="K1000" s="119"/>
      <c r="L1000" s="119"/>
      <c r="M1000" s="119"/>
      <c r="N1000" s="163"/>
      <c r="O1000" s="163"/>
      <c r="P1000" s="163"/>
      <c r="Q1000" s="9" t="str">
        <f>IFERROR(VLOOKUP($F$4,不良项目!D$5:E$8,2,FALSE)*VLOOKUP(RIGHT(D1000,2),不良项目!D$11:E$37,2,FALSE),"")</f>
        <v/>
      </c>
    </row>
    <row r="1001" spans="2:17">
      <c r="B1001" s="114"/>
      <c r="C1001" s="115"/>
      <c r="D1001" s="115"/>
      <c r="E1001" s="118"/>
      <c r="F1001" s="119"/>
      <c r="G1001" s="119"/>
      <c r="H1001" s="119"/>
      <c r="I1001" s="118"/>
      <c r="J1001" s="119"/>
      <c r="K1001" s="119"/>
      <c r="L1001" s="119"/>
      <c r="M1001" s="119"/>
      <c r="N1001" s="163"/>
      <c r="O1001" s="163"/>
      <c r="P1001" s="163"/>
      <c r="Q1001" s="9" t="str">
        <f>IFERROR(VLOOKUP($F$4,不良项目!D$5:E$8,2,FALSE)*VLOOKUP(RIGHT(D1001,2),不良项目!D$11:E$37,2,FALSE),"")</f>
        <v/>
      </c>
    </row>
    <row r="1002" spans="2:17">
      <c r="B1002" s="114"/>
      <c r="C1002" s="115"/>
      <c r="D1002" s="115"/>
      <c r="E1002" s="118"/>
      <c r="F1002" s="119"/>
      <c r="G1002" s="119"/>
      <c r="H1002" s="119"/>
      <c r="I1002" s="118"/>
      <c r="J1002" s="119"/>
      <c r="K1002" s="119"/>
      <c r="L1002" s="119"/>
      <c r="M1002" s="119"/>
      <c r="N1002" s="163"/>
      <c r="O1002" s="163"/>
      <c r="P1002" s="163"/>
      <c r="Q1002" s="9" t="str">
        <f>IFERROR(VLOOKUP($F$4,不良项目!D$5:E$8,2,FALSE)*VLOOKUP(RIGHT(D1002,2),不良项目!D$11:E$37,2,FALSE),"")</f>
        <v/>
      </c>
    </row>
    <row r="1003" spans="2:17">
      <c r="B1003" s="114"/>
      <c r="C1003" s="115"/>
      <c r="D1003" s="115"/>
      <c r="E1003" s="118"/>
      <c r="F1003" s="119"/>
      <c r="G1003" s="119"/>
      <c r="H1003" s="119"/>
      <c r="I1003" s="118"/>
      <c r="J1003" s="119"/>
      <c r="K1003" s="119"/>
      <c r="L1003" s="119"/>
      <c r="M1003" s="119"/>
      <c r="N1003" s="163"/>
      <c r="O1003" s="163"/>
      <c r="P1003" s="163"/>
      <c r="Q1003" s="9" t="str">
        <f>IFERROR(VLOOKUP($F$4,不良项目!D$5:E$8,2,FALSE)*VLOOKUP(RIGHT(D1003,2),不良项目!D$11:E$37,2,FALSE),"")</f>
        <v/>
      </c>
    </row>
    <row r="1004" spans="2:17">
      <c r="B1004" s="114"/>
      <c r="C1004" s="115"/>
      <c r="D1004" s="115"/>
      <c r="E1004" s="118"/>
      <c r="F1004" s="119"/>
      <c r="G1004" s="119"/>
      <c r="H1004" s="119"/>
      <c r="I1004" s="118"/>
      <c r="J1004" s="119"/>
      <c r="K1004" s="119"/>
      <c r="L1004" s="119"/>
      <c r="M1004" s="119"/>
      <c r="N1004" s="163"/>
      <c r="O1004" s="163"/>
      <c r="P1004" s="163"/>
      <c r="Q1004" s="9" t="str">
        <f>IFERROR(VLOOKUP($F$4,不良项目!D$5:E$8,2,FALSE)*VLOOKUP(RIGHT(D1004,2),不良项目!D$11:E$37,2,FALSE),"")</f>
        <v/>
      </c>
    </row>
    <row r="1005" spans="2:17">
      <c r="B1005" s="114"/>
      <c r="C1005" s="115"/>
      <c r="D1005" s="115"/>
      <c r="E1005" s="118"/>
      <c r="F1005" s="119"/>
      <c r="G1005" s="119"/>
      <c r="H1005" s="119"/>
      <c r="I1005" s="118"/>
      <c r="J1005" s="119"/>
      <c r="K1005" s="119"/>
      <c r="L1005" s="119"/>
      <c r="M1005" s="119"/>
      <c r="N1005" s="163"/>
      <c r="O1005" s="163"/>
      <c r="P1005" s="163"/>
      <c r="Q1005" s="9" t="str">
        <f>IFERROR(VLOOKUP($F$4,不良项目!D$5:E$8,2,FALSE)*VLOOKUP(RIGHT(D1005,2),不良项目!D$11:E$37,2,FALSE),"")</f>
        <v/>
      </c>
    </row>
    <row r="1006" spans="2:17">
      <c r="B1006" s="114"/>
      <c r="C1006" s="115"/>
      <c r="D1006" s="115"/>
      <c r="E1006" s="118"/>
      <c r="F1006" s="119"/>
      <c r="G1006" s="119"/>
      <c r="H1006" s="119"/>
      <c r="I1006" s="118"/>
      <c r="J1006" s="119"/>
      <c r="K1006" s="119"/>
      <c r="L1006" s="119"/>
      <c r="M1006" s="119"/>
      <c r="N1006" s="163"/>
      <c r="O1006" s="163"/>
      <c r="P1006" s="163"/>
      <c r="Q1006" s="9" t="str">
        <f>IFERROR(VLOOKUP($F$4,不良项目!D$5:E$8,2,FALSE)*VLOOKUP(RIGHT(D1006,2),不良项目!D$11:E$37,2,FALSE),"")</f>
        <v/>
      </c>
    </row>
    <row r="1007" spans="2:17">
      <c r="B1007" s="114"/>
      <c r="C1007" s="115"/>
      <c r="D1007" s="115"/>
      <c r="E1007" s="118"/>
      <c r="F1007" s="119"/>
      <c r="G1007" s="119"/>
      <c r="H1007" s="119"/>
      <c r="I1007" s="118"/>
      <c r="J1007" s="119"/>
      <c r="K1007" s="119"/>
      <c r="L1007" s="119"/>
      <c r="M1007" s="119"/>
      <c r="N1007" s="163"/>
      <c r="O1007" s="163"/>
      <c r="P1007" s="163"/>
      <c r="Q1007" s="9" t="str">
        <f>IFERROR(VLOOKUP($F$4,不良项目!D$5:E$8,2,FALSE)*VLOOKUP(RIGHT(D1007,2),不良项目!D$11:E$37,2,FALSE),"")</f>
        <v/>
      </c>
    </row>
    <row r="1008" spans="2:17">
      <c r="B1008" s="114"/>
      <c r="C1008" s="115"/>
      <c r="D1008" s="115"/>
      <c r="E1008" s="118"/>
      <c r="F1008" s="119"/>
      <c r="G1008" s="119"/>
      <c r="H1008" s="119"/>
      <c r="I1008" s="118"/>
      <c r="J1008" s="119"/>
      <c r="K1008" s="119"/>
      <c r="L1008" s="119"/>
      <c r="M1008" s="119"/>
      <c r="N1008" s="163"/>
      <c r="O1008" s="163"/>
      <c r="P1008" s="163"/>
      <c r="Q1008" s="9" t="str">
        <f>IFERROR(VLOOKUP($F$4,不良项目!D$5:E$8,2,FALSE)*VLOOKUP(RIGHT(D1008,2),不良项目!D$11:E$37,2,FALSE),"")</f>
        <v/>
      </c>
    </row>
    <row r="1009" spans="2:17">
      <c r="B1009" s="114"/>
      <c r="C1009" s="115"/>
      <c r="D1009" s="115"/>
      <c r="E1009" s="118"/>
      <c r="F1009" s="119"/>
      <c r="G1009" s="119"/>
      <c r="H1009" s="119"/>
      <c r="I1009" s="118"/>
      <c r="J1009" s="119"/>
      <c r="K1009" s="119"/>
      <c r="L1009" s="119"/>
      <c r="M1009" s="119"/>
      <c r="N1009" s="163"/>
      <c r="O1009" s="163"/>
      <c r="P1009" s="163"/>
      <c r="Q1009" s="9" t="str">
        <f>IFERROR(VLOOKUP($F$4,不良项目!D$5:E$8,2,FALSE)*VLOOKUP(RIGHT(D1009,2),不良项目!D$11:E$37,2,FALSE),"")</f>
        <v/>
      </c>
    </row>
    <row r="1010" spans="2:17">
      <c r="B1010" s="114"/>
      <c r="C1010" s="115"/>
      <c r="D1010" s="115"/>
      <c r="E1010" s="118"/>
      <c r="F1010" s="119"/>
      <c r="G1010" s="119"/>
      <c r="H1010" s="119"/>
      <c r="I1010" s="118"/>
      <c r="J1010" s="119"/>
      <c r="K1010" s="119"/>
      <c r="L1010" s="119"/>
      <c r="M1010" s="119"/>
      <c r="N1010" s="163"/>
      <c r="O1010" s="163"/>
      <c r="P1010" s="163"/>
      <c r="Q1010" s="9" t="str">
        <f>IFERROR(VLOOKUP($F$4,不良项目!D$5:E$8,2,FALSE)*VLOOKUP(RIGHT(D1010,2),不良项目!D$11:E$37,2,FALSE),"")</f>
        <v/>
      </c>
    </row>
    <row r="1011" spans="2:17">
      <c r="B1011" s="114"/>
      <c r="C1011" s="115"/>
      <c r="D1011" s="115"/>
      <c r="E1011" s="118"/>
      <c r="F1011" s="119"/>
      <c r="G1011" s="119"/>
      <c r="H1011" s="119"/>
      <c r="I1011" s="118"/>
      <c r="J1011" s="119"/>
      <c r="K1011" s="119"/>
      <c r="L1011" s="119"/>
      <c r="M1011" s="119"/>
      <c r="N1011" s="163"/>
      <c r="O1011" s="163"/>
      <c r="P1011" s="163"/>
      <c r="Q1011" s="9" t="str">
        <f>IFERROR(VLOOKUP($F$4,不良项目!D$5:E$8,2,FALSE)*VLOOKUP(RIGHT(D1011,2),不良项目!D$11:E$37,2,FALSE),"")</f>
        <v/>
      </c>
    </row>
    <row r="1012" spans="2:17">
      <c r="B1012" s="114"/>
      <c r="C1012" s="115"/>
      <c r="D1012" s="115"/>
      <c r="E1012" s="118"/>
      <c r="F1012" s="119"/>
      <c r="G1012" s="119"/>
      <c r="H1012" s="119"/>
      <c r="I1012" s="118"/>
      <c r="J1012" s="119"/>
      <c r="K1012" s="119"/>
      <c r="L1012" s="119"/>
      <c r="M1012" s="119"/>
      <c r="N1012" s="163"/>
      <c r="O1012" s="163"/>
      <c r="P1012" s="163"/>
      <c r="Q1012" s="9" t="str">
        <f>IFERROR(VLOOKUP($F$4,不良项目!D$5:E$8,2,FALSE)*VLOOKUP(RIGHT(D1012,2),不良项目!D$11:E$37,2,FALSE),"")</f>
        <v/>
      </c>
    </row>
    <row r="1013" spans="2:17">
      <c r="B1013" s="114"/>
      <c r="C1013" s="115"/>
      <c r="D1013" s="115"/>
      <c r="E1013" s="118"/>
      <c r="F1013" s="119"/>
      <c r="G1013" s="119"/>
      <c r="H1013" s="119"/>
      <c r="I1013" s="118"/>
      <c r="J1013" s="119"/>
      <c r="K1013" s="119"/>
      <c r="L1013" s="119"/>
      <c r="M1013" s="119"/>
      <c r="N1013" s="163"/>
      <c r="O1013" s="163"/>
      <c r="P1013" s="163"/>
      <c r="Q1013" s="9" t="str">
        <f>IFERROR(VLOOKUP($F$4,不良项目!D$5:E$8,2,FALSE)*VLOOKUP(RIGHT(D1013,2),不良项目!D$11:E$37,2,FALSE),"")</f>
        <v/>
      </c>
    </row>
    <row r="1014" spans="2:17">
      <c r="B1014" s="114"/>
      <c r="C1014" s="115"/>
      <c r="D1014" s="115"/>
      <c r="E1014" s="118"/>
      <c r="F1014" s="119"/>
      <c r="G1014" s="119"/>
      <c r="H1014" s="119"/>
      <c r="I1014" s="118"/>
      <c r="J1014" s="119"/>
      <c r="K1014" s="119"/>
      <c r="L1014" s="119"/>
      <c r="M1014" s="119"/>
      <c r="N1014" s="163"/>
      <c r="O1014" s="163"/>
      <c r="P1014" s="163"/>
      <c r="Q1014" s="9" t="str">
        <f>IFERROR(VLOOKUP($F$4,不良项目!D$5:E$8,2,FALSE)*VLOOKUP(RIGHT(D1014,2),不良项目!D$11:E$37,2,FALSE),"")</f>
        <v/>
      </c>
    </row>
    <row r="1015" spans="2:17">
      <c r="B1015" s="114"/>
      <c r="C1015" s="115"/>
      <c r="D1015" s="115"/>
      <c r="E1015" s="118"/>
      <c r="F1015" s="119"/>
      <c r="G1015" s="119"/>
      <c r="H1015" s="119"/>
      <c r="I1015" s="118"/>
      <c r="J1015" s="119"/>
      <c r="K1015" s="119"/>
      <c r="L1015" s="119"/>
      <c r="M1015" s="119"/>
      <c r="N1015" s="163"/>
      <c r="O1015" s="163"/>
      <c r="P1015" s="163"/>
      <c r="Q1015" s="9" t="str">
        <f>IFERROR(VLOOKUP($F$4,不良项目!D$5:E$8,2,FALSE)*VLOOKUP(RIGHT(D1015,2),不良项目!D$11:E$37,2,FALSE),"")</f>
        <v/>
      </c>
    </row>
    <row r="1016" spans="2:17">
      <c r="B1016" s="114"/>
      <c r="C1016" s="115"/>
      <c r="D1016" s="115"/>
      <c r="E1016" s="118"/>
      <c r="F1016" s="119"/>
      <c r="G1016" s="119"/>
      <c r="H1016" s="119"/>
      <c r="I1016" s="118"/>
      <c r="J1016" s="119"/>
      <c r="K1016" s="119"/>
      <c r="L1016" s="119"/>
      <c r="M1016" s="119"/>
      <c r="N1016" s="163"/>
      <c r="O1016" s="163"/>
      <c r="P1016" s="163"/>
      <c r="Q1016" s="9" t="str">
        <f>IFERROR(VLOOKUP($F$4,不良项目!D$5:E$8,2,FALSE)*VLOOKUP(RIGHT(D1016,2),不良项目!D$11:E$37,2,FALSE),"")</f>
        <v/>
      </c>
    </row>
    <row r="1017" spans="2:17">
      <c r="B1017" s="114"/>
      <c r="C1017" s="115"/>
      <c r="D1017" s="115"/>
      <c r="E1017" s="118"/>
      <c r="F1017" s="119"/>
      <c r="G1017" s="119"/>
      <c r="H1017" s="119"/>
      <c r="I1017" s="118"/>
      <c r="J1017" s="119"/>
      <c r="K1017" s="119"/>
      <c r="L1017" s="119"/>
      <c r="M1017" s="119"/>
      <c r="N1017" s="163"/>
      <c r="O1017" s="163"/>
      <c r="P1017" s="163"/>
      <c r="Q1017" s="9" t="str">
        <f>IFERROR(VLOOKUP($F$4,不良项目!D$5:E$8,2,FALSE)*VLOOKUP(RIGHT(D1017,2),不良项目!D$11:E$37,2,FALSE),"")</f>
        <v/>
      </c>
    </row>
    <row r="1018" spans="2:17">
      <c r="B1018" s="114"/>
      <c r="C1018" s="115"/>
      <c r="D1018" s="115"/>
      <c r="E1018" s="118"/>
      <c r="F1018" s="119"/>
      <c r="G1018" s="119"/>
      <c r="H1018" s="119"/>
      <c r="I1018" s="118"/>
      <c r="J1018" s="119"/>
      <c r="K1018" s="119"/>
      <c r="L1018" s="119"/>
      <c r="M1018" s="119"/>
      <c r="N1018" s="163"/>
      <c r="O1018" s="163"/>
      <c r="P1018" s="163"/>
      <c r="Q1018" s="9" t="str">
        <f>IFERROR(VLOOKUP($F$4,不良项目!D$5:E$8,2,FALSE)*VLOOKUP(RIGHT(D1018,2),不良项目!D$11:E$37,2,FALSE),"")</f>
        <v/>
      </c>
    </row>
    <row r="1019" spans="2:17">
      <c r="B1019" s="114"/>
      <c r="C1019" s="115"/>
      <c r="D1019" s="115"/>
      <c r="E1019" s="118"/>
      <c r="F1019" s="119"/>
      <c r="G1019" s="119"/>
      <c r="H1019" s="119"/>
      <c r="I1019" s="118"/>
      <c r="J1019" s="119"/>
      <c r="K1019" s="119"/>
      <c r="L1019" s="119"/>
      <c r="M1019" s="119"/>
      <c r="N1019" s="163"/>
      <c r="O1019" s="163"/>
      <c r="P1019" s="163"/>
      <c r="Q1019" s="9" t="str">
        <f>IFERROR(VLOOKUP($F$4,不良项目!D$5:E$8,2,FALSE)*VLOOKUP(RIGHT(D1019,2),不良项目!D$11:E$37,2,FALSE),"")</f>
        <v/>
      </c>
    </row>
    <row r="1020" spans="2:17">
      <c r="B1020" s="114"/>
      <c r="C1020" s="115"/>
      <c r="D1020" s="115"/>
      <c r="E1020" s="118"/>
      <c r="F1020" s="119"/>
      <c r="G1020" s="119"/>
      <c r="H1020" s="119"/>
      <c r="I1020" s="118"/>
      <c r="J1020" s="119"/>
      <c r="K1020" s="119"/>
      <c r="L1020" s="119"/>
      <c r="M1020" s="119"/>
      <c r="N1020" s="163"/>
      <c r="O1020" s="163"/>
      <c r="P1020" s="163"/>
      <c r="Q1020" s="9" t="str">
        <f>IFERROR(VLOOKUP($F$4,不良项目!D$5:E$8,2,FALSE)*VLOOKUP(RIGHT(D1020,2),不良项目!D$11:E$37,2,FALSE),"")</f>
        <v/>
      </c>
    </row>
    <row r="1021" spans="2:17">
      <c r="B1021" s="114"/>
      <c r="C1021" s="115"/>
      <c r="D1021" s="115"/>
      <c r="E1021" s="118"/>
      <c r="F1021" s="119"/>
      <c r="G1021" s="119"/>
      <c r="H1021" s="119"/>
      <c r="I1021" s="118"/>
      <c r="J1021" s="119"/>
      <c r="K1021" s="119"/>
      <c r="L1021" s="119"/>
      <c r="M1021" s="119"/>
      <c r="N1021" s="163"/>
      <c r="O1021" s="163"/>
      <c r="P1021" s="163"/>
      <c r="Q1021" s="9" t="str">
        <f>IFERROR(VLOOKUP($F$4,不良项目!D$5:E$8,2,FALSE)*VLOOKUP(RIGHT(D1021,2),不良项目!D$11:E$37,2,FALSE),"")</f>
        <v/>
      </c>
    </row>
    <row r="1022" spans="2:17">
      <c r="B1022" s="114"/>
      <c r="C1022" s="115"/>
      <c r="D1022" s="115"/>
      <c r="E1022" s="118"/>
      <c r="F1022" s="119"/>
      <c r="G1022" s="119"/>
      <c r="H1022" s="119"/>
      <c r="I1022" s="118"/>
      <c r="J1022" s="119"/>
      <c r="K1022" s="119"/>
      <c r="L1022" s="119"/>
      <c r="M1022" s="119"/>
      <c r="N1022" s="163"/>
      <c r="O1022" s="163"/>
      <c r="P1022" s="163"/>
      <c r="Q1022" s="9" t="str">
        <f>IFERROR(VLOOKUP($F$4,不良项目!D$5:E$8,2,FALSE)*VLOOKUP(RIGHT(D1022,2),不良项目!D$11:E$37,2,FALSE),"")</f>
        <v/>
      </c>
    </row>
    <row r="1023" spans="2:17">
      <c r="B1023" s="192"/>
      <c r="C1023" s="176"/>
      <c r="D1023" s="176"/>
      <c r="E1023" s="177"/>
      <c r="F1023" s="178"/>
      <c r="G1023" s="178"/>
      <c r="H1023" s="178"/>
      <c r="I1023" s="177"/>
      <c r="J1023" s="178"/>
      <c r="K1023" s="178"/>
      <c r="L1023" s="178"/>
      <c r="M1023" s="178"/>
      <c r="N1023" s="196"/>
      <c r="O1023" s="196"/>
      <c r="P1023" s="196"/>
      <c r="Q1023" s="9" t="str">
        <f>IFERROR(VLOOKUP($F$4,不良项目!D$5:E$8,2,FALSE)*VLOOKUP(RIGHT(D1023,2),不良项目!D$11:E$37,2,FALSE),"")</f>
        <v/>
      </c>
    </row>
    <row r="1026" spans="2:17">
      <c r="B1026" s="236"/>
      <c r="C1026" s="238"/>
      <c r="D1026" s="238"/>
      <c r="E1026" s="251"/>
      <c r="F1026" s="252"/>
      <c r="G1026" s="252"/>
      <c r="H1026" s="253"/>
      <c r="I1026" s="251"/>
      <c r="J1026" s="252"/>
      <c r="K1026" s="252"/>
      <c r="L1026" s="252"/>
      <c r="M1026" s="257"/>
      <c r="N1026" s="243"/>
      <c r="O1026" s="243"/>
      <c r="P1026" s="243"/>
    </row>
    <row r="1027" spans="2:17">
      <c r="B1027" s="237"/>
      <c r="C1027" s="239"/>
      <c r="D1027" s="239"/>
      <c r="E1027" s="254"/>
      <c r="F1027" s="255"/>
      <c r="G1027" s="255"/>
      <c r="H1027" s="256"/>
      <c r="I1027" s="254"/>
      <c r="J1027" s="255"/>
      <c r="K1027" s="255"/>
      <c r="L1027" s="255"/>
      <c r="M1027" s="258"/>
      <c r="N1027" s="245"/>
      <c r="O1027" s="245"/>
      <c r="P1027" s="245"/>
    </row>
    <row r="1028" spans="2:17">
      <c r="B1028" s="114"/>
      <c r="C1028" s="115"/>
      <c r="D1028" s="115"/>
      <c r="E1028" s="118"/>
      <c r="F1028" s="119"/>
      <c r="G1028" s="119"/>
      <c r="H1028" s="119"/>
      <c r="I1028" s="118"/>
      <c r="J1028" s="119"/>
      <c r="K1028" s="119"/>
      <c r="L1028" s="119"/>
      <c r="M1028" s="119"/>
      <c r="N1028" s="163"/>
      <c r="O1028" s="163"/>
      <c r="P1028" s="163"/>
      <c r="Q1028" s="9" t="str">
        <f>IFERROR(VLOOKUP($F$4,不良项目!D$5:E$8,2,FALSE)*VLOOKUP(RIGHT(D1028,2),不良项目!D$11:E$37,2,FALSE),"")</f>
        <v/>
      </c>
    </row>
    <row r="1029" spans="2:17">
      <c r="B1029" s="114"/>
      <c r="C1029" s="115"/>
      <c r="D1029" s="115"/>
      <c r="E1029" s="118"/>
      <c r="F1029" s="119"/>
      <c r="G1029" s="119"/>
      <c r="H1029" s="119"/>
      <c r="I1029" s="118"/>
      <c r="J1029" s="119"/>
      <c r="K1029" s="119"/>
      <c r="L1029" s="119"/>
      <c r="M1029" s="119"/>
      <c r="N1029" s="163"/>
      <c r="O1029" s="163"/>
      <c r="P1029" s="163"/>
      <c r="Q1029" s="9" t="str">
        <f>IFERROR(VLOOKUP($F$4,不良项目!D$5:E$8,2,FALSE)*VLOOKUP(RIGHT(D1029,2),不良项目!D$11:E$37,2,FALSE),"")</f>
        <v/>
      </c>
    </row>
    <row r="1030" spans="2:17">
      <c r="B1030" s="114"/>
      <c r="C1030" s="115"/>
      <c r="D1030" s="115"/>
      <c r="E1030" s="118"/>
      <c r="F1030" s="119"/>
      <c r="G1030" s="119"/>
      <c r="H1030" s="119"/>
      <c r="I1030" s="118"/>
      <c r="J1030" s="119"/>
      <c r="K1030" s="119"/>
      <c r="L1030" s="119"/>
      <c r="M1030" s="119"/>
      <c r="N1030" s="163"/>
      <c r="O1030" s="163"/>
      <c r="P1030" s="163"/>
      <c r="Q1030" s="9" t="str">
        <f>IFERROR(VLOOKUP($F$4,不良项目!D$5:E$8,2,FALSE)*VLOOKUP(RIGHT(D1030,2),不良项目!D$11:E$37,2,FALSE),"")</f>
        <v/>
      </c>
    </row>
    <row r="1031" spans="2:17">
      <c r="B1031" s="114"/>
      <c r="C1031" s="115"/>
      <c r="D1031" s="115"/>
      <c r="E1031" s="118"/>
      <c r="F1031" s="119"/>
      <c r="G1031" s="119"/>
      <c r="H1031" s="119"/>
      <c r="I1031" s="118"/>
      <c r="J1031" s="119"/>
      <c r="K1031" s="119"/>
      <c r="L1031" s="119"/>
      <c r="M1031" s="119"/>
      <c r="N1031" s="163"/>
      <c r="O1031" s="163"/>
      <c r="P1031" s="163"/>
      <c r="Q1031" s="9" t="str">
        <f>IFERROR(VLOOKUP($F$4,不良项目!D$5:E$8,2,FALSE)*VLOOKUP(RIGHT(D1031,2),不良项目!D$11:E$37,2,FALSE),"")</f>
        <v/>
      </c>
    </row>
    <row r="1032" spans="2:17">
      <c r="B1032" s="114"/>
      <c r="C1032" s="115"/>
      <c r="D1032" s="115"/>
      <c r="E1032" s="118"/>
      <c r="F1032" s="119"/>
      <c r="G1032" s="119"/>
      <c r="H1032" s="119"/>
      <c r="I1032" s="118"/>
      <c r="J1032" s="119"/>
      <c r="K1032" s="119"/>
      <c r="L1032" s="119"/>
      <c r="M1032" s="119"/>
      <c r="N1032" s="163"/>
      <c r="O1032" s="163"/>
      <c r="P1032" s="163"/>
      <c r="Q1032" s="9" t="str">
        <f>IFERROR(VLOOKUP($F$4,不良项目!D$5:E$8,2,FALSE)*VLOOKUP(RIGHT(D1032,2),不良项目!D$11:E$37,2,FALSE),"")</f>
        <v/>
      </c>
    </row>
    <row r="1033" spans="2:17">
      <c r="B1033" s="114"/>
      <c r="C1033" s="115"/>
      <c r="D1033" s="115"/>
      <c r="E1033" s="118"/>
      <c r="F1033" s="119"/>
      <c r="G1033" s="119"/>
      <c r="H1033" s="119"/>
      <c r="I1033" s="118"/>
      <c r="J1033" s="119"/>
      <c r="K1033" s="119"/>
      <c r="L1033" s="119"/>
      <c r="M1033" s="119"/>
      <c r="N1033" s="163"/>
      <c r="O1033" s="163"/>
      <c r="P1033" s="163"/>
      <c r="Q1033" s="9" t="str">
        <f>IFERROR(VLOOKUP($F$4,不良项目!D$5:E$8,2,FALSE)*VLOOKUP(RIGHT(D1033,2),不良项目!D$11:E$37,2,FALSE),"")</f>
        <v/>
      </c>
    </row>
    <row r="1034" spans="2:17">
      <c r="B1034" s="114"/>
      <c r="C1034" s="115"/>
      <c r="D1034" s="115"/>
      <c r="E1034" s="118"/>
      <c r="F1034" s="119"/>
      <c r="G1034" s="119"/>
      <c r="H1034" s="119"/>
      <c r="I1034" s="118"/>
      <c r="J1034" s="119"/>
      <c r="K1034" s="119"/>
      <c r="L1034" s="119"/>
      <c r="M1034" s="119"/>
      <c r="N1034" s="163"/>
      <c r="O1034" s="163"/>
      <c r="P1034" s="163"/>
      <c r="Q1034" s="9" t="str">
        <f>IFERROR(VLOOKUP($F$4,不良项目!D$5:E$8,2,FALSE)*VLOOKUP(RIGHT(D1034,2),不良项目!D$11:E$37,2,FALSE),"")</f>
        <v/>
      </c>
    </row>
    <row r="1035" spans="2:17">
      <c r="B1035" s="114"/>
      <c r="C1035" s="115"/>
      <c r="D1035" s="115"/>
      <c r="E1035" s="118"/>
      <c r="F1035" s="119"/>
      <c r="G1035" s="119"/>
      <c r="H1035" s="119"/>
      <c r="I1035" s="118"/>
      <c r="J1035" s="119"/>
      <c r="K1035" s="119"/>
      <c r="L1035" s="119"/>
      <c r="M1035" s="119"/>
      <c r="N1035" s="163"/>
      <c r="O1035" s="163"/>
      <c r="P1035" s="163"/>
      <c r="Q1035" s="9" t="str">
        <f>IFERROR(VLOOKUP($F$4,不良项目!D$5:E$8,2,FALSE)*VLOOKUP(RIGHT(D1035,2),不良项目!D$11:E$37,2,FALSE),"")</f>
        <v/>
      </c>
    </row>
    <row r="1036" spans="2:17">
      <c r="B1036" s="114"/>
      <c r="C1036" s="115"/>
      <c r="D1036" s="115"/>
      <c r="E1036" s="118"/>
      <c r="F1036" s="119"/>
      <c r="G1036" s="119"/>
      <c r="H1036" s="119"/>
      <c r="I1036" s="118"/>
      <c r="J1036" s="119"/>
      <c r="K1036" s="119"/>
      <c r="L1036" s="119"/>
      <c r="M1036" s="119"/>
      <c r="N1036" s="163"/>
      <c r="O1036" s="163"/>
      <c r="P1036" s="163"/>
      <c r="Q1036" s="9" t="str">
        <f>IFERROR(VLOOKUP($F$4,不良项目!D$5:E$8,2,FALSE)*VLOOKUP(RIGHT(D1036,2),不良项目!D$11:E$37,2,FALSE),"")</f>
        <v/>
      </c>
    </row>
    <row r="1037" spans="2:17">
      <c r="B1037" s="114"/>
      <c r="C1037" s="115"/>
      <c r="D1037" s="115"/>
      <c r="E1037" s="118"/>
      <c r="F1037" s="119"/>
      <c r="G1037" s="119"/>
      <c r="H1037" s="119"/>
      <c r="I1037" s="118"/>
      <c r="J1037" s="119"/>
      <c r="K1037" s="119"/>
      <c r="L1037" s="119"/>
      <c r="M1037" s="119"/>
      <c r="N1037" s="163"/>
      <c r="O1037" s="163"/>
      <c r="P1037" s="163"/>
      <c r="Q1037" s="9" t="str">
        <f>IFERROR(VLOOKUP($F$4,不良项目!D$5:E$8,2,FALSE)*VLOOKUP(RIGHT(D1037,2),不良项目!D$11:E$37,2,FALSE),"")</f>
        <v/>
      </c>
    </row>
    <row r="1038" spans="2:17">
      <c r="B1038" s="114"/>
      <c r="C1038" s="115"/>
      <c r="D1038" s="115"/>
      <c r="E1038" s="118"/>
      <c r="F1038" s="119"/>
      <c r="G1038" s="119"/>
      <c r="H1038" s="119"/>
      <c r="I1038" s="118"/>
      <c r="J1038" s="119"/>
      <c r="K1038" s="119"/>
      <c r="L1038" s="119"/>
      <c r="M1038" s="119"/>
      <c r="N1038" s="163"/>
      <c r="O1038" s="163"/>
      <c r="P1038" s="163"/>
      <c r="Q1038" s="9" t="str">
        <f>IFERROR(VLOOKUP($F$4,不良项目!D$5:E$8,2,FALSE)*VLOOKUP(RIGHT(D1038,2),不良项目!D$11:E$37,2,FALSE),"")</f>
        <v/>
      </c>
    </row>
    <row r="1039" spans="2:17">
      <c r="B1039" s="114"/>
      <c r="C1039" s="115"/>
      <c r="D1039" s="115"/>
      <c r="E1039" s="118"/>
      <c r="F1039" s="119"/>
      <c r="G1039" s="119"/>
      <c r="H1039" s="119"/>
      <c r="I1039" s="118"/>
      <c r="J1039" s="119"/>
      <c r="K1039" s="119"/>
      <c r="L1039" s="119"/>
      <c r="M1039" s="119"/>
      <c r="N1039" s="163"/>
      <c r="O1039" s="163"/>
      <c r="P1039" s="163"/>
      <c r="Q1039" s="9" t="str">
        <f>IFERROR(VLOOKUP($F$4,不良项目!D$5:E$8,2,FALSE)*VLOOKUP(RIGHT(D1039,2),不良项目!D$11:E$37,2,FALSE),"")</f>
        <v/>
      </c>
    </row>
    <row r="1040" spans="2:17">
      <c r="B1040" s="114"/>
      <c r="C1040" s="115"/>
      <c r="D1040" s="115"/>
      <c r="E1040" s="118"/>
      <c r="F1040" s="119"/>
      <c r="G1040" s="119"/>
      <c r="H1040" s="119"/>
      <c r="I1040" s="118"/>
      <c r="J1040" s="119"/>
      <c r="K1040" s="119"/>
      <c r="L1040" s="119"/>
      <c r="M1040" s="119"/>
      <c r="N1040" s="163"/>
      <c r="O1040" s="163"/>
      <c r="P1040" s="163"/>
      <c r="Q1040" s="9" t="str">
        <f>IFERROR(VLOOKUP($F$4,不良项目!D$5:E$8,2,FALSE)*VLOOKUP(RIGHT(D1040,2),不良项目!D$11:E$37,2,FALSE),"")</f>
        <v/>
      </c>
    </row>
    <row r="1041" spans="2:17">
      <c r="B1041" s="114"/>
      <c r="C1041" s="115"/>
      <c r="D1041" s="115"/>
      <c r="E1041" s="118"/>
      <c r="F1041" s="119"/>
      <c r="G1041" s="119"/>
      <c r="H1041" s="119"/>
      <c r="I1041" s="118"/>
      <c r="J1041" s="165"/>
      <c r="K1041" s="119"/>
      <c r="L1041" s="119"/>
      <c r="M1041" s="119"/>
      <c r="N1041" s="163"/>
      <c r="O1041" s="163"/>
      <c r="P1041" s="163"/>
      <c r="Q1041" s="9" t="str">
        <f>IFERROR(VLOOKUP($F$4,不良项目!D$5:E$8,2,FALSE)*VLOOKUP(RIGHT(D1041,2),不良项目!D$11:E$37,2,FALSE),"")</f>
        <v/>
      </c>
    </row>
    <row r="1042" spans="2:17">
      <c r="B1042" s="114"/>
      <c r="C1042" s="115"/>
      <c r="D1042" s="115"/>
      <c r="E1042" s="118"/>
      <c r="F1042" s="119"/>
      <c r="G1042" s="119"/>
      <c r="H1042" s="119"/>
      <c r="I1042" s="118"/>
      <c r="J1042" s="165"/>
      <c r="K1042" s="119"/>
      <c r="L1042" s="119"/>
      <c r="M1042" s="119"/>
      <c r="N1042" s="163"/>
      <c r="O1042" s="163"/>
      <c r="P1042" s="163"/>
      <c r="Q1042" s="9" t="str">
        <f>IFERROR(VLOOKUP($F$4,不良项目!D$5:E$8,2,FALSE)*VLOOKUP(RIGHT(D1042,2),不良项目!D$11:E$37,2,FALSE),"")</f>
        <v/>
      </c>
    </row>
    <row r="1043" spans="2:17">
      <c r="B1043" s="114"/>
      <c r="C1043" s="115"/>
      <c r="D1043" s="115"/>
      <c r="E1043" s="118"/>
      <c r="F1043" s="119"/>
      <c r="G1043" s="119"/>
      <c r="H1043" s="119"/>
      <c r="I1043" s="118"/>
      <c r="J1043" s="165"/>
      <c r="K1043" s="119"/>
      <c r="L1043" s="119"/>
      <c r="M1043" s="119"/>
      <c r="N1043" s="163"/>
      <c r="O1043" s="163"/>
      <c r="P1043" s="163"/>
      <c r="Q1043" s="9" t="str">
        <f>IFERROR(VLOOKUP($F$4,不良项目!D$5:E$8,2,FALSE)*VLOOKUP(RIGHT(D1043,2),不良项目!D$11:E$37,2,FALSE),"")</f>
        <v/>
      </c>
    </row>
    <row r="1044" spans="2:17">
      <c r="B1044" s="114"/>
      <c r="C1044" s="115"/>
      <c r="D1044" s="115"/>
      <c r="E1044" s="118"/>
      <c r="F1044" s="119"/>
      <c r="G1044" s="119"/>
      <c r="H1044" s="119"/>
      <c r="I1044" s="118"/>
      <c r="J1044" s="165"/>
      <c r="K1044" s="119"/>
      <c r="L1044" s="119"/>
      <c r="M1044" s="119"/>
      <c r="N1044" s="163"/>
      <c r="O1044" s="163"/>
      <c r="P1044" s="163"/>
      <c r="Q1044" s="9" t="str">
        <f>IFERROR(VLOOKUP($F$4,不良项目!D$5:E$8,2,FALSE)*VLOOKUP(RIGHT(D1044,2),不良项目!D$11:E$37,2,FALSE),"")</f>
        <v/>
      </c>
    </row>
    <row r="1045" spans="2:17">
      <c r="B1045" s="114"/>
      <c r="C1045" s="115"/>
      <c r="D1045" s="115"/>
      <c r="E1045" s="118"/>
      <c r="F1045" s="119"/>
      <c r="G1045" s="119"/>
      <c r="H1045" s="119"/>
      <c r="I1045" s="118"/>
      <c r="J1045" s="165"/>
      <c r="K1045" s="119"/>
      <c r="L1045" s="119"/>
      <c r="M1045" s="119"/>
      <c r="N1045" s="163"/>
      <c r="O1045" s="163"/>
      <c r="P1045" s="163"/>
      <c r="Q1045" s="9" t="str">
        <f>IFERROR(VLOOKUP($F$4,不良项目!D$5:E$8,2,FALSE)*VLOOKUP(RIGHT(D1045,2),不良项目!D$11:E$37,2,FALSE),"")</f>
        <v/>
      </c>
    </row>
    <row r="1046" spans="2:17">
      <c r="B1046" s="114"/>
      <c r="C1046" s="115"/>
      <c r="D1046" s="115"/>
      <c r="E1046" s="118"/>
      <c r="F1046" s="119"/>
      <c r="G1046" s="119"/>
      <c r="H1046" s="119"/>
      <c r="I1046" s="118"/>
      <c r="J1046" s="119"/>
      <c r="K1046" s="119"/>
      <c r="L1046" s="119"/>
      <c r="M1046" s="119"/>
      <c r="N1046" s="163"/>
      <c r="O1046" s="163"/>
      <c r="P1046" s="163"/>
      <c r="Q1046" s="9" t="str">
        <f>IFERROR(VLOOKUP($F$4,不良项目!D$5:E$8,2,FALSE)*VLOOKUP(RIGHT(D1046,2),不良项目!D$11:E$37,2,FALSE),"")</f>
        <v/>
      </c>
    </row>
    <row r="1047" spans="2:17">
      <c r="B1047" s="114"/>
      <c r="C1047" s="115"/>
      <c r="D1047" s="115"/>
      <c r="E1047" s="118"/>
      <c r="F1047" s="119"/>
      <c r="G1047" s="119"/>
      <c r="H1047" s="119"/>
      <c r="I1047" s="118"/>
      <c r="J1047" s="119"/>
      <c r="K1047" s="119"/>
      <c r="L1047" s="119"/>
      <c r="M1047" s="119"/>
      <c r="N1047" s="163"/>
      <c r="O1047" s="163"/>
      <c r="P1047" s="163"/>
      <c r="Q1047" s="9" t="str">
        <f>IFERROR(VLOOKUP($F$4,不良项目!D$5:E$8,2,FALSE)*VLOOKUP(RIGHT(D1047,2),不良项目!D$11:E$37,2,FALSE),"")</f>
        <v/>
      </c>
    </row>
    <row r="1048" spans="2:17">
      <c r="B1048" s="114"/>
      <c r="C1048" s="115"/>
      <c r="D1048" s="115"/>
      <c r="E1048" s="118"/>
      <c r="F1048" s="119"/>
      <c r="G1048" s="119"/>
      <c r="H1048" s="119"/>
      <c r="I1048" s="118"/>
      <c r="J1048" s="119"/>
      <c r="K1048" s="119"/>
      <c r="L1048" s="119"/>
      <c r="M1048" s="119"/>
      <c r="N1048" s="163"/>
      <c r="O1048" s="163"/>
      <c r="P1048" s="163"/>
      <c r="Q1048" s="9" t="str">
        <f>IFERROR(VLOOKUP($F$4,不良项目!D$5:E$8,2,FALSE)*VLOOKUP(RIGHT(D1048,2),不良项目!D$11:E$37,2,FALSE),"")</f>
        <v/>
      </c>
    </row>
    <row r="1049" spans="2:17">
      <c r="B1049" s="114"/>
      <c r="C1049" s="115"/>
      <c r="D1049" s="115"/>
      <c r="E1049" s="118"/>
      <c r="F1049" s="119"/>
      <c r="G1049" s="119"/>
      <c r="H1049" s="119"/>
      <c r="I1049" s="118"/>
      <c r="J1049" s="119"/>
      <c r="K1049" s="119"/>
      <c r="L1049" s="119"/>
      <c r="M1049" s="119"/>
      <c r="N1049" s="163"/>
      <c r="O1049" s="163"/>
      <c r="P1049" s="163"/>
      <c r="Q1049" s="9" t="str">
        <f>IFERROR(VLOOKUP($F$4,不良项目!D$5:E$8,2,FALSE)*VLOOKUP(RIGHT(D1049,2),不良项目!D$11:E$37,2,FALSE),"")</f>
        <v/>
      </c>
    </row>
    <row r="1050" spans="2:17">
      <c r="B1050" s="114"/>
      <c r="C1050" s="115"/>
      <c r="D1050" s="115"/>
      <c r="E1050" s="118"/>
      <c r="F1050" s="119"/>
      <c r="G1050" s="119"/>
      <c r="H1050" s="119"/>
      <c r="I1050" s="118"/>
      <c r="J1050" s="119"/>
      <c r="K1050" s="119"/>
      <c r="L1050" s="119"/>
      <c r="M1050" s="119"/>
      <c r="N1050" s="163"/>
      <c r="O1050" s="163"/>
      <c r="P1050" s="163"/>
      <c r="Q1050" s="9" t="str">
        <f>IFERROR(VLOOKUP($F$4,不良项目!D$5:E$8,2,FALSE)*VLOOKUP(RIGHT(D1050,2),不良项目!D$11:E$37,2,FALSE),"")</f>
        <v/>
      </c>
    </row>
    <row r="1051" spans="2:17">
      <c r="B1051" s="114"/>
      <c r="C1051" s="115"/>
      <c r="D1051" s="115"/>
      <c r="E1051" s="118"/>
      <c r="F1051" s="119"/>
      <c r="G1051" s="119"/>
      <c r="H1051" s="119"/>
      <c r="I1051" s="118"/>
      <c r="J1051" s="119"/>
      <c r="K1051" s="119"/>
      <c r="L1051" s="119"/>
      <c r="M1051" s="119"/>
      <c r="N1051" s="163"/>
      <c r="O1051" s="163"/>
      <c r="P1051" s="163"/>
      <c r="Q1051" s="9" t="str">
        <f>IFERROR(VLOOKUP($F$4,不良项目!D$5:E$8,2,FALSE)*VLOOKUP(RIGHT(D1051,2),不良项目!D$11:E$37,2,FALSE),"")</f>
        <v/>
      </c>
    </row>
    <row r="1052" spans="2:17">
      <c r="B1052" s="114"/>
      <c r="C1052" s="115"/>
      <c r="D1052" s="115"/>
      <c r="E1052" s="118"/>
      <c r="F1052" s="119"/>
      <c r="G1052" s="119"/>
      <c r="H1052" s="119"/>
      <c r="I1052" s="118"/>
      <c r="J1052" s="119"/>
      <c r="K1052" s="119"/>
      <c r="L1052" s="119"/>
      <c r="M1052" s="119"/>
      <c r="N1052" s="163"/>
      <c r="O1052" s="163"/>
      <c r="P1052" s="163"/>
      <c r="Q1052" s="9" t="str">
        <f>IFERROR(VLOOKUP($F$4,不良项目!D$5:E$8,2,FALSE)*VLOOKUP(RIGHT(D1052,2),不良项目!D$11:E$37,2,FALSE),"")</f>
        <v/>
      </c>
    </row>
    <row r="1053" spans="2:17">
      <c r="B1053" s="114"/>
      <c r="C1053" s="115"/>
      <c r="D1053" s="115"/>
      <c r="E1053" s="118"/>
      <c r="F1053" s="119"/>
      <c r="G1053" s="119"/>
      <c r="H1053" s="119"/>
      <c r="I1053" s="118"/>
      <c r="J1053" s="119"/>
      <c r="K1053" s="119"/>
      <c r="L1053" s="119"/>
      <c r="M1053" s="119"/>
      <c r="N1053" s="163"/>
      <c r="O1053" s="163"/>
      <c r="P1053" s="163"/>
      <c r="Q1053" s="9" t="str">
        <f>IFERROR(VLOOKUP($F$4,不良项目!D$5:E$8,2,FALSE)*VLOOKUP(RIGHT(D1053,2),不良项目!D$11:E$37,2,FALSE),"")</f>
        <v/>
      </c>
    </row>
    <row r="1054" spans="2:17">
      <c r="B1054" s="114"/>
      <c r="C1054" s="115"/>
      <c r="D1054" s="115"/>
      <c r="E1054" s="118"/>
      <c r="F1054" s="119"/>
      <c r="G1054" s="119"/>
      <c r="H1054" s="119"/>
      <c r="I1054" s="118"/>
      <c r="J1054" s="63"/>
      <c r="K1054" s="165"/>
      <c r="L1054" s="119"/>
      <c r="M1054" s="119"/>
      <c r="N1054" s="163"/>
      <c r="O1054" s="163"/>
      <c r="P1054" s="163"/>
      <c r="Q1054" s="9" t="str">
        <f>IFERROR(VLOOKUP($F$4,不良项目!D$5:E$8,2,FALSE)*VLOOKUP(RIGHT(D1054,2),不良项目!D$11:E$37,2,FALSE),"")</f>
        <v/>
      </c>
    </row>
    <row r="1055" spans="2:17">
      <c r="B1055" s="114"/>
      <c r="C1055" s="115"/>
      <c r="D1055" s="115"/>
      <c r="E1055" s="118"/>
      <c r="F1055" s="119"/>
      <c r="G1055" s="119"/>
      <c r="H1055" s="119"/>
      <c r="I1055" s="118"/>
      <c r="J1055" s="63"/>
      <c r="K1055" s="119"/>
      <c r="L1055" s="119"/>
      <c r="M1055" s="119"/>
      <c r="N1055" s="163"/>
      <c r="O1055" s="163"/>
      <c r="P1055" s="163"/>
      <c r="Q1055" s="9" t="str">
        <f>IFERROR(VLOOKUP($F$4,不良项目!D$5:E$8,2,FALSE)*VLOOKUP(RIGHT(D1055,2),不良项目!D$11:E$37,2,FALSE),"")</f>
        <v/>
      </c>
    </row>
    <row r="1056" spans="2:17">
      <c r="B1056" s="114"/>
      <c r="C1056" s="115"/>
      <c r="D1056" s="115"/>
      <c r="E1056" s="118"/>
      <c r="F1056" s="119"/>
      <c r="G1056" s="119"/>
      <c r="H1056" s="119"/>
      <c r="I1056" s="118"/>
      <c r="J1056" s="119"/>
      <c r="K1056" s="119"/>
      <c r="L1056" s="119"/>
      <c r="M1056" s="119"/>
      <c r="N1056" s="163"/>
      <c r="O1056" s="163"/>
      <c r="P1056" s="163"/>
      <c r="Q1056" s="9" t="str">
        <f>IFERROR(VLOOKUP($F$4,不良项目!D$5:E$8,2,FALSE)*VLOOKUP(RIGHT(D1056,2),不良项目!D$11:E$37,2,FALSE),"")</f>
        <v/>
      </c>
    </row>
    <row r="1057" spans="2:17">
      <c r="B1057" s="114"/>
      <c r="C1057" s="115"/>
      <c r="D1057" s="115"/>
      <c r="E1057" s="118"/>
      <c r="F1057" s="119"/>
      <c r="G1057" s="119"/>
      <c r="H1057" s="119"/>
      <c r="I1057" s="118"/>
      <c r="J1057" s="119"/>
      <c r="K1057" s="119"/>
      <c r="L1057" s="168"/>
      <c r="M1057" s="119"/>
      <c r="N1057" s="163"/>
      <c r="O1057" s="163"/>
      <c r="P1057" s="163"/>
      <c r="Q1057" s="9" t="str">
        <f>IFERROR(VLOOKUP($F$4,不良项目!D$5:E$8,2,FALSE)*VLOOKUP(RIGHT(D1057,2),不良项目!D$11:E$37,2,FALSE),"")</f>
        <v/>
      </c>
    </row>
    <row r="1058" spans="2:17">
      <c r="B1058" s="114"/>
      <c r="C1058" s="115"/>
      <c r="D1058" s="115"/>
      <c r="E1058" s="118"/>
      <c r="F1058" s="119"/>
      <c r="G1058" s="119"/>
      <c r="H1058" s="119"/>
      <c r="I1058" s="118"/>
      <c r="J1058" s="119"/>
      <c r="K1058" s="119"/>
      <c r="L1058" s="119"/>
      <c r="M1058" s="119"/>
      <c r="N1058" s="163"/>
      <c r="O1058" s="163"/>
      <c r="P1058" s="163"/>
      <c r="Q1058" s="9" t="str">
        <f>IFERROR(VLOOKUP($F$4,不良项目!D$5:E$8,2,FALSE)*VLOOKUP(RIGHT(D1058,2),不良项目!D$11:E$37,2,FALSE),"")</f>
        <v/>
      </c>
    </row>
    <row r="1059" spans="2:17">
      <c r="B1059" s="114"/>
      <c r="C1059" s="115"/>
      <c r="D1059" s="115"/>
      <c r="E1059" s="118"/>
      <c r="F1059" s="119"/>
      <c r="G1059" s="119"/>
      <c r="H1059" s="119"/>
      <c r="I1059" s="118"/>
      <c r="J1059" s="119"/>
      <c r="K1059" s="119"/>
      <c r="L1059" s="119"/>
      <c r="M1059" s="119"/>
      <c r="N1059" s="163"/>
      <c r="O1059" s="163"/>
      <c r="P1059" s="163"/>
      <c r="Q1059" s="9" t="str">
        <f>IFERROR(VLOOKUP($F$4,不良项目!D$5:E$8,2,FALSE)*VLOOKUP(RIGHT(D1059,2),不良项目!D$11:E$37,2,FALSE),"")</f>
        <v/>
      </c>
    </row>
    <row r="1060" spans="2:17" ht="21">
      <c r="B1060" s="114"/>
      <c r="C1060" s="115"/>
      <c r="D1060" s="115"/>
      <c r="E1060" s="118"/>
      <c r="F1060" s="119"/>
      <c r="G1060" s="185"/>
      <c r="H1060" s="119"/>
      <c r="I1060" s="118"/>
      <c r="J1060" s="119"/>
      <c r="K1060" s="119"/>
      <c r="L1060" s="119"/>
      <c r="M1060" s="119"/>
      <c r="N1060" s="163"/>
      <c r="O1060" s="163"/>
      <c r="P1060" s="163"/>
      <c r="Q1060" s="9" t="str">
        <f>IFERROR(VLOOKUP($F$4,不良项目!D$5:E$8,2,FALSE)*VLOOKUP(RIGHT(D1060,2),不良项目!D$11:E$37,2,FALSE),"")</f>
        <v/>
      </c>
    </row>
    <row r="1061" spans="2:17">
      <c r="B1061" s="114"/>
      <c r="C1061" s="115"/>
      <c r="D1061" s="115"/>
      <c r="E1061" s="118"/>
      <c r="F1061" s="119"/>
      <c r="G1061" s="119"/>
      <c r="H1061" s="119"/>
      <c r="I1061" s="118"/>
      <c r="J1061" s="119"/>
      <c r="K1061" s="119"/>
      <c r="L1061" s="119"/>
      <c r="M1061" s="119"/>
      <c r="N1061" s="163"/>
      <c r="O1061" s="163"/>
      <c r="P1061" s="163"/>
      <c r="Q1061" s="9" t="str">
        <f>IFERROR(VLOOKUP($F$4,不良项目!D$5:E$8,2,FALSE)*VLOOKUP(RIGHT(D1061,2),不良项目!D$11:E$37,2,FALSE),"")</f>
        <v/>
      </c>
    </row>
    <row r="1062" spans="2:17">
      <c r="B1062" s="114"/>
      <c r="C1062" s="115"/>
      <c r="D1062" s="115"/>
      <c r="E1062" s="118"/>
      <c r="F1062" s="119"/>
      <c r="G1062" s="119"/>
      <c r="H1062" s="119"/>
      <c r="I1062" s="118"/>
      <c r="J1062" s="119"/>
      <c r="K1062" s="119"/>
      <c r="L1062" s="119"/>
      <c r="M1062" s="119"/>
      <c r="N1062" s="163"/>
      <c r="O1062" s="163"/>
      <c r="P1062" s="163"/>
      <c r="Q1062" s="9" t="str">
        <f>IFERROR(VLOOKUP($F$4,不良项目!D$5:E$8,2,FALSE)*VLOOKUP(RIGHT(D1062,2),不良项目!D$11:E$37,2,FALSE),"")</f>
        <v/>
      </c>
    </row>
    <row r="1063" spans="2:17">
      <c r="B1063" s="114"/>
      <c r="C1063" s="115"/>
      <c r="D1063" s="115"/>
      <c r="E1063" s="118"/>
      <c r="F1063" s="119"/>
      <c r="G1063" s="119"/>
      <c r="H1063" s="119"/>
      <c r="I1063" s="118"/>
      <c r="J1063" s="119"/>
      <c r="K1063" s="119"/>
      <c r="L1063" s="119"/>
      <c r="M1063" s="119"/>
      <c r="N1063" s="163"/>
      <c r="O1063" s="163"/>
      <c r="P1063" s="163"/>
      <c r="Q1063" s="9" t="str">
        <f>IFERROR(VLOOKUP($F$4,不良项目!D$5:E$8,2,FALSE)*VLOOKUP(RIGHT(D1063,2),不良项目!D$11:E$37,2,FALSE),"")</f>
        <v/>
      </c>
    </row>
    <row r="1064" spans="2:17">
      <c r="B1064" s="114"/>
      <c r="C1064" s="115"/>
      <c r="D1064" s="115"/>
      <c r="E1064" s="118"/>
      <c r="F1064" s="119"/>
      <c r="G1064" s="119"/>
      <c r="H1064" s="119"/>
      <c r="I1064" s="118"/>
      <c r="J1064" s="119"/>
      <c r="K1064" s="119"/>
      <c r="L1064" s="119"/>
      <c r="M1064" s="119"/>
      <c r="N1064" s="163"/>
      <c r="O1064" s="163"/>
      <c r="P1064" s="163"/>
      <c r="Q1064" s="9" t="str">
        <f>IFERROR(VLOOKUP($F$4,不良项目!D$5:E$8,2,FALSE)*VLOOKUP(RIGHT(D1064,2),不良项目!D$11:E$37,2,FALSE),"")</f>
        <v/>
      </c>
    </row>
    <row r="1065" spans="2:17">
      <c r="B1065" s="114"/>
      <c r="C1065" s="115"/>
      <c r="D1065" s="115"/>
      <c r="E1065" s="118"/>
      <c r="F1065" s="119"/>
      <c r="G1065" s="119"/>
      <c r="H1065" s="119"/>
      <c r="I1065" s="118"/>
      <c r="J1065" s="119"/>
      <c r="K1065" s="119"/>
      <c r="L1065" s="119"/>
      <c r="M1065" s="119"/>
      <c r="N1065" s="163"/>
      <c r="O1065" s="163"/>
      <c r="P1065" s="163"/>
      <c r="Q1065" s="9" t="str">
        <f>IFERROR(VLOOKUP($F$4,不良项目!D$5:E$8,2,FALSE)*VLOOKUP(RIGHT(D1065,2),不良项目!D$11:E$37,2,FALSE),"")</f>
        <v/>
      </c>
    </row>
    <row r="1066" spans="2:17">
      <c r="B1066" s="114"/>
      <c r="C1066" s="115"/>
      <c r="D1066" s="115"/>
      <c r="E1066" s="118"/>
      <c r="F1066" s="119"/>
      <c r="G1066" s="119"/>
      <c r="H1066" s="119"/>
      <c r="I1066" s="118"/>
      <c r="J1066" s="119"/>
      <c r="K1066" s="119"/>
      <c r="L1066" s="119"/>
      <c r="M1066" s="119"/>
      <c r="N1066" s="163"/>
      <c r="O1066" s="163"/>
      <c r="P1066" s="163"/>
      <c r="Q1066" s="9" t="str">
        <f>IFERROR(VLOOKUP($F$4,不良项目!D$5:E$8,2,FALSE)*VLOOKUP(RIGHT(D1066,2),不良项目!D$11:E$37,2,FALSE),"")</f>
        <v/>
      </c>
    </row>
    <row r="1067" spans="2:17">
      <c r="B1067" s="114"/>
      <c r="C1067" s="115"/>
      <c r="D1067" s="115"/>
      <c r="E1067" s="118"/>
      <c r="F1067" s="119"/>
      <c r="G1067" s="119"/>
      <c r="H1067" s="119"/>
      <c r="I1067" s="118"/>
      <c r="J1067" s="119"/>
      <c r="K1067" s="119"/>
      <c r="L1067" s="119"/>
      <c r="M1067" s="119"/>
      <c r="N1067" s="163"/>
      <c r="O1067" s="163"/>
      <c r="P1067" s="163"/>
      <c r="Q1067" s="9" t="str">
        <f>IFERROR(VLOOKUP($F$4,不良项目!D$5:E$8,2,FALSE)*VLOOKUP(RIGHT(D1067,2),不良项目!D$11:E$37,2,FALSE),"")</f>
        <v/>
      </c>
    </row>
    <row r="1068" spans="2:17">
      <c r="B1068" s="114"/>
      <c r="C1068" s="115"/>
      <c r="D1068" s="115"/>
      <c r="E1068" s="118"/>
      <c r="F1068" s="119"/>
      <c r="G1068" s="119"/>
      <c r="H1068" s="119"/>
      <c r="I1068" s="118"/>
      <c r="J1068" s="119"/>
      <c r="K1068" s="119"/>
      <c r="L1068" s="119"/>
      <c r="M1068" s="119"/>
      <c r="N1068" s="163"/>
      <c r="O1068" s="163"/>
      <c r="P1068" s="163"/>
      <c r="Q1068" s="9" t="str">
        <f>IFERROR(VLOOKUP($F$4,不良项目!D$5:E$8,2,FALSE)*VLOOKUP(RIGHT(D1068,2),不良项目!D$11:E$37,2,FALSE),"")</f>
        <v/>
      </c>
    </row>
    <row r="1069" spans="2:17">
      <c r="B1069" s="114"/>
      <c r="C1069" s="115"/>
      <c r="D1069" s="115"/>
      <c r="E1069" s="118"/>
      <c r="F1069" s="119"/>
      <c r="G1069" s="119"/>
      <c r="H1069" s="119"/>
      <c r="I1069" s="118"/>
      <c r="J1069" s="119"/>
      <c r="K1069" s="119"/>
      <c r="L1069" s="119"/>
      <c r="M1069" s="119"/>
      <c r="N1069" s="163"/>
      <c r="O1069" s="163"/>
      <c r="P1069" s="163"/>
      <c r="Q1069" s="9" t="str">
        <f>IFERROR(VLOOKUP($F$4,不良项目!D$5:E$8,2,FALSE)*VLOOKUP(RIGHT(D1069,2),不良项目!D$11:E$37,2,FALSE),"")</f>
        <v/>
      </c>
    </row>
    <row r="1070" spans="2:17">
      <c r="B1070" s="114"/>
      <c r="C1070" s="115"/>
      <c r="D1070" s="115"/>
      <c r="E1070" s="118"/>
      <c r="F1070" s="119"/>
      <c r="G1070" s="119"/>
      <c r="H1070" s="119"/>
      <c r="I1070" s="118"/>
      <c r="J1070" s="119"/>
      <c r="K1070" s="119"/>
      <c r="L1070" s="119"/>
      <c r="M1070" s="119"/>
      <c r="N1070" s="163"/>
      <c r="O1070" s="163"/>
      <c r="P1070" s="163"/>
      <c r="Q1070" s="9" t="str">
        <f>IFERROR(VLOOKUP($F$4,不良项目!D$5:E$8,2,FALSE)*VLOOKUP(RIGHT(D1070,2),不良项目!D$11:E$37,2,FALSE),"")</f>
        <v/>
      </c>
    </row>
    <row r="1071" spans="2:17">
      <c r="B1071" s="114"/>
      <c r="C1071" s="115"/>
      <c r="D1071" s="115"/>
      <c r="E1071" s="118"/>
      <c r="F1071" s="119"/>
      <c r="G1071" s="119"/>
      <c r="H1071" s="119"/>
      <c r="I1071" s="118"/>
      <c r="J1071" s="119"/>
      <c r="K1071" s="119"/>
      <c r="L1071" s="119"/>
      <c r="M1071" s="119"/>
      <c r="N1071" s="163"/>
      <c r="O1071" s="163"/>
      <c r="P1071" s="163"/>
      <c r="Q1071" s="9" t="str">
        <f>IFERROR(VLOOKUP($F$4,不良项目!D$5:E$8,2,FALSE)*VLOOKUP(RIGHT(D1071,2),不良项目!D$11:E$37,2,FALSE),"")</f>
        <v/>
      </c>
    </row>
    <row r="1072" spans="2:17">
      <c r="B1072" s="114"/>
      <c r="C1072" s="115"/>
      <c r="D1072" s="115"/>
      <c r="E1072" s="118"/>
      <c r="F1072" s="119"/>
      <c r="G1072" s="119"/>
      <c r="H1072" s="119"/>
      <c r="I1072" s="118"/>
      <c r="J1072" s="119"/>
      <c r="K1072" s="119"/>
      <c r="L1072" s="119"/>
      <c r="M1072" s="119"/>
      <c r="N1072" s="163"/>
      <c r="O1072" s="163"/>
      <c r="P1072" s="163"/>
      <c r="Q1072" s="9" t="str">
        <f>IFERROR(VLOOKUP($F$4,不良项目!D$5:E$8,2,FALSE)*VLOOKUP(RIGHT(D1072,2),不良项目!D$11:E$37,2,FALSE),"")</f>
        <v/>
      </c>
    </row>
    <row r="1073" spans="2:17">
      <c r="B1073" s="114"/>
      <c r="C1073" s="115"/>
      <c r="D1073" s="115"/>
      <c r="E1073" s="118"/>
      <c r="F1073" s="119"/>
      <c r="G1073" s="119"/>
      <c r="H1073" s="119"/>
      <c r="I1073" s="118"/>
      <c r="J1073" s="119"/>
      <c r="K1073" s="119"/>
      <c r="L1073" s="119"/>
      <c r="M1073" s="119"/>
      <c r="N1073" s="163"/>
      <c r="O1073" s="163"/>
      <c r="P1073" s="163"/>
      <c r="Q1073" s="9" t="str">
        <f>IFERROR(VLOOKUP($F$4,不良项目!D$5:E$8,2,FALSE)*VLOOKUP(RIGHT(D1073,2),不良项目!D$11:E$37,2,FALSE),"")</f>
        <v/>
      </c>
    </row>
    <row r="1074" spans="2:17">
      <c r="B1074" s="114"/>
      <c r="C1074" s="115"/>
      <c r="D1074" s="115"/>
      <c r="E1074" s="118"/>
      <c r="F1074" s="119"/>
      <c r="G1074" s="119"/>
      <c r="H1074" s="119"/>
      <c r="I1074" s="118"/>
      <c r="J1074" s="119"/>
      <c r="K1074" s="119"/>
      <c r="L1074" s="119"/>
      <c r="M1074" s="119"/>
      <c r="N1074" s="163"/>
      <c r="O1074" s="163"/>
      <c r="P1074" s="163"/>
      <c r="Q1074" s="9" t="str">
        <f>IFERROR(VLOOKUP($F$4,不良项目!D$5:E$8,2,FALSE)*VLOOKUP(RIGHT(D1074,2),不良项目!D$11:E$37,2,FALSE),"")</f>
        <v/>
      </c>
    </row>
    <row r="1075" spans="2:17">
      <c r="B1075" s="114"/>
      <c r="C1075" s="115"/>
      <c r="D1075" s="115"/>
      <c r="E1075" s="118"/>
      <c r="F1075" s="119"/>
      <c r="G1075" s="119"/>
      <c r="H1075" s="119"/>
      <c r="I1075" s="118"/>
      <c r="J1075" s="119"/>
      <c r="K1075" s="119"/>
      <c r="L1075" s="119"/>
      <c r="M1075" s="119"/>
      <c r="N1075" s="163"/>
      <c r="O1075" s="163"/>
      <c r="P1075" s="163"/>
      <c r="Q1075" s="9" t="str">
        <f>IFERROR(VLOOKUP($F$4,不良项目!D$5:E$8,2,FALSE)*VLOOKUP(RIGHT(D1075,2),不良项目!D$11:E$37,2,FALSE),"")</f>
        <v/>
      </c>
    </row>
    <row r="1076" spans="2:17">
      <c r="B1076" s="114"/>
      <c r="C1076" s="115"/>
      <c r="D1076" s="115"/>
      <c r="E1076" s="118"/>
      <c r="F1076" s="119"/>
      <c r="G1076" s="119"/>
      <c r="H1076" s="119"/>
      <c r="I1076" s="118"/>
      <c r="J1076" s="119"/>
      <c r="K1076" s="119"/>
      <c r="L1076" s="119"/>
      <c r="M1076" s="119"/>
      <c r="N1076" s="163"/>
      <c r="O1076" s="163"/>
      <c r="P1076" s="163"/>
      <c r="Q1076" s="9" t="str">
        <f>IFERROR(VLOOKUP($F$4,不良项目!D$5:E$8,2,FALSE)*VLOOKUP(RIGHT(D1076,2),不良项目!D$11:E$37,2,FALSE),"")</f>
        <v/>
      </c>
    </row>
    <row r="1077" spans="2:17">
      <c r="B1077" s="114"/>
      <c r="C1077" s="115"/>
      <c r="D1077" s="115"/>
      <c r="E1077" s="118"/>
      <c r="F1077" s="119"/>
      <c r="G1077" s="119"/>
      <c r="H1077" s="119"/>
      <c r="I1077" s="118"/>
      <c r="J1077" s="119"/>
      <c r="K1077" s="119"/>
      <c r="L1077" s="119"/>
      <c r="M1077" s="119"/>
      <c r="N1077" s="163"/>
      <c r="O1077" s="163"/>
      <c r="P1077" s="163"/>
      <c r="Q1077" s="9" t="str">
        <f>IFERROR(VLOOKUP($F$4,不良项目!D$5:E$8,2,FALSE)*VLOOKUP(RIGHT(D1077,2),不良项目!D$11:E$37,2,FALSE),"")</f>
        <v/>
      </c>
    </row>
    <row r="1078" spans="2:17">
      <c r="B1078" s="114"/>
      <c r="C1078" s="115"/>
      <c r="D1078" s="115"/>
      <c r="E1078" s="118"/>
      <c r="F1078" s="119"/>
      <c r="G1078" s="119"/>
      <c r="H1078" s="119"/>
      <c r="I1078" s="118"/>
      <c r="J1078" s="119"/>
      <c r="K1078" s="119"/>
      <c r="L1078" s="119"/>
      <c r="M1078" s="119"/>
      <c r="N1078" s="163"/>
      <c r="O1078" s="163"/>
      <c r="P1078" s="163"/>
      <c r="Q1078" s="9" t="str">
        <f>IFERROR(VLOOKUP($F$4,不良项目!D$5:E$8,2,FALSE)*VLOOKUP(RIGHT(D1078,2),不良项目!D$11:E$37,2,FALSE),"")</f>
        <v/>
      </c>
    </row>
    <row r="1079" spans="2:17">
      <c r="B1079" s="114"/>
      <c r="C1079" s="115"/>
      <c r="D1079" s="115"/>
      <c r="E1079" s="118"/>
      <c r="F1079" s="119"/>
      <c r="G1079" s="119"/>
      <c r="H1079" s="119"/>
      <c r="I1079" s="118"/>
      <c r="J1079" s="119"/>
      <c r="K1079" s="119"/>
      <c r="L1079" s="119"/>
      <c r="M1079" s="119"/>
      <c r="N1079" s="163"/>
      <c r="O1079" s="163"/>
      <c r="P1079" s="163"/>
      <c r="Q1079" s="9" t="str">
        <f>IFERROR(VLOOKUP($F$4,不良项目!D$5:E$8,2,FALSE)*VLOOKUP(RIGHT(D1079,2),不良项目!D$11:E$37,2,FALSE),"")</f>
        <v/>
      </c>
    </row>
    <row r="1080" spans="2:17">
      <c r="B1080" s="114"/>
      <c r="C1080" s="115"/>
      <c r="D1080" s="115"/>
      <c r="E1080" s="118"/>
      <c r="F1080" s="119"/>
      <c r="G1080" s="119"/>
      <c r="H1080" s="119"/>
      <c r="I1080" s="118"/>
      <c r="J1080" s="119"/>
      <c r="K1080" s="119"/>
      <c r="L1080" s="119"/>
      <c r="M1080" s="119"/>
      <c r="N1080" s="163"/>
      <c r="O1080" s="163"/>
      <c r="P1080" s="163"/>
      <c r="Q1080" s="9" t="str">
        <f>IFERROR(VLOOKUP($F$4,不良项目!D$5:E$8,2,FALSE)*VLOOKUP(RIGHT(D1080,2),不良项目!D$11:E$37,2,FALSE),"")</f>
        <v/>
      </c>
    </row>
    <row r="1081" spans="2:17">
      <c r="B1081" s="114"/>
      <c r="C1081" s="115"/>
      <c r="D1081" s="115"/>
      <c r="E1081" s="118"/>
      <c r="F1081" s="119"/>
      <c r="G1081" s="119"/>
      <c r="H1081" s="119"/>
      <c r="I1081" s="118"/>
      <c r="J1081" s="119"/>
      <c r="K1081" s="119"/>
      <c r="L1081" s="119"/>
      <c r="M1081" s="119"/>
      <c r="N1081" s="163"/>
      <c r="O1081" s="163"/>
      <c r="P1081" s="163"/>
      <c r="Q1081" s="9" t="str">
        <f>IFERROR(VLOOKUP($F$4,不良项目!D$5:E$8,2,FALSE)*VLOOKUP(RIGHT(D1081,2),不良项目!D$11:E$37,2,FALSE),"")</f>
        <v/>
      </c>
    </row>
    <row r="1082" spans="2:17">
      <c r="B1082" s="114"/>
      <c r="C1082" s="115"/>
      <c r="D1082" s="115"/>
      <c r="E1082" s="118"/>
      <c r="F1082" s="119"/>
      <c r="G1082" s="119"/>
      <c r="H1082" s="119"/>
      <c r="I1082" s="118"/>
      <c r="J1082" s="119"/>
      <c r="K1082" s="119"/>
      <c r="L1082" s="119"/>
      <c r="M1082" s="119"/>
      <c r="N1082" s="163"/>
      <c r="O1082" s="163"/>
      <c r="P1082" s="163"/>
      <c r="Q1082" s="9" t="str">
        <f>IFERROR(VLOOKUP($F$4,不良项目!D$5:E$8,2,FALSE)*VLOOKUP(RIGHT(D1082,2),不良项目!D$11:E$37,2,FALSE),"")</f>
        <v/>
      </c>
    </row>
    <row r="1083" spans="2:17">
      <c r="B1083" s="114"/>
      <c r="C1083" s="115"/>
      <c r="D1083" s="115"/>
      <c r="E1083" s="118"/>
      <c r="F1083" s="119"/>
      <c r="G1083" s="119"/>
      <c r="H1083" s="119"/>
      <c r="I1083" s="118"/>
      <c r="J1083" s="119"/>
      <c r="K1083" s="119"/>
      <c r="L1083" s="119"/>
      <c r="M1083" s="119"/>
      <c r="N1083" s="163"/>
      <c r="O1083" s="163"/>
      <c r="P1083" s="163"/>
      <c r="Q1083" s="9" t="str">
        <f>IFERROR(VLOOKUP($F$4,不良项目!D$5:E$8,2,FALSE)*VLOOKUP(RIGHT(D1083,2),不良项目!D$11:E$37,2,FALSE),"")</f>
        <v/>
      </c>
    </row>
    <row r="1084" spans="2:17">
      <c r="B1084" s="114"/>
      <c r="C1084" s="115"/>
      <c r="D1084" s="115"/>
      <c r="E1084" s="118"/>
      <c r="F1084" s="119"/>
      <c r="G1084" s="119"/>
      <c r="H1084" s="119"/>
      <c r="I1084" s="118"/>
      <c r="J1084" s="119"/>
      <c r="K1084" s="119"/>
      <c r="L1084" s="119"/>
      <c r="M1084" s="119"/>
      <c r="N1084" s="163"/>
      <c r="O1084" s="163"/>
      <c r="P1084" s="163"/>
      <c r="Q1084" s="9" t="str">
        <f>IFERROR(VLOOKUP($F$4,不良项目!D$5:E$8,2,FALSE)*VLOOKUP(RIGHT(D1084,2),不良项目!D$11:E$37,2,FALSE),"")</f>
        <v/>
      </c>
    </row>
    <row r="1085" spans="2:17">
      <c r="B1085" s="114"/>
      <c r="C1085" s="115"/>
      <c r="D1085" s="115"/>
      <c r="E1085" s="118"/>
      <c r="F1085" s="119"/>
      <c r="G1085" s="119"/>
      <c r="H1085" s="119"/>
      <c r="I1085" s="118"/>
      <c r="J1085" s="119"/>
      <c r="K1085" s="119"/>
      <c r="L1085" s="119"/>
      <c r="M1085" s="119"/>
      <c r="N1085" s="163"/>
      <c r="O1085" s="163"/>
      <c r="P1085" s="163"/>
      <c r="Q1085" s="9" t="str">
        <f>IFERROR(VLOOKUP($F$4,不良项目!D$5:E$8,2,FALSE)*VLOOKUP(RIGHT(D1085,2),不良项目!D$11:E$37,2,FALSE),"")</f>
        <v/>
      </c>
    </row>
    <row r="1086" spans="2:17">
      <c r="B1086" s="114"/>
      <c r="C1086" s="115"/>
      <c r="D1086" s="115"/>
      <c r="E1086" s="118"/>
      <c r="F1086" s="119"/>
      <c r="G1086" s="119"/>
      <c r="H1086" s="119"/>
      <c r="I1086" s="118"/>
      <c r="J1086" s="119"/>
      <c r="K1086" s="119"/>
      <c r="L1086" s="119"/>
      <c r="M1086" s="119"/>
      <c r="N1086" s="163"/>
      <c r="O1086" s="163"/>
      <c r="P1086" s="163"/>
      <c r="Q1086" s="9" t="str">
        <f>IFERROR(VLOOKUP($F$4,不良项目!D$5:E$8,2,FALSE)*VLOOKUP(RIGHT(D1086,2),不良项目!D$11:E$37,2,FALSE),"")</f>
        <v/>
      </c>
    </row>
    <row r="1087" spans="2:17">
      <c r="B1087" s="114"/>
      <c r="C1087" s="115"/>
      <c r="D1087" s="115"/>
      <c r="E1087" s="118"/>
      <c r="F1087" s="119"/>
      <c r="G1087" s="119"/>
      <c r="H1087" s="119"/>
      <c r="I1087" s="118"/>
      <c r="J1087" s="119"/>
      <c r="K1087" s="119"/>
      <c r="L1087" s="119"/>
      <c r="M1087" s="119"/>
      <c r="N1087" s="163"/>
      <c r="O1087" s="163"/>
      <c r="P1087" s="163"/>
      <c r="Q1087" s="9" t="str">
        <f>IFERROR(VLOOKUP($F$4,不良项目!D$5:E$8,2,FALSE)*VLOOKUP(RIGHT(D1087,2),不良项目!D$11:E$37,2,FALSE),"")</f>
        <v/>
      </c>
    </row>
    <row r="1088" spans="2:17">
      <c r="B1088" s="114"/>
      <c r="C1088" s="115"/>
      <c r="D1088" s="115"/>
      <c r="E1088" s="118"/>
      <c r="F1088" s="119"/>
      <c r="G1088" s="119"/>
      <c r="H1088" s="119"/>
      <c r="I1088" s="118"/>
      <c r="J1088" s="119"/>
      <c r="K1088" s="119"/>
      <c r="L1088" s="119"/>
      <c r="M1088" s="119"/>
      <c r="N1088" s="163"/>
      <c r="O1088" s="163"/>
      <c r="P1088" s="163"/>
      <c r="Q1088" s="9" t="str">
        <f>IFERROR(VLOOKUP($F$4,不良项目!D$5:E$8,2,FALSE)*VLOOKUP(RIGHT(D1088,2),不良项目!D$11:E$37,2,FALSE),"")</f>
        <v/>
      </c>
    </row>
    <row r="1089" spans="2:17">
      <c r="B1089" s="114"/>
      <c r="C1089" s="115"/>
      <c r="D1089" s="115"/>
      <c r="E1089" s="118"/>
      <c r="F1089" s="119"/>
      <c r="G1089" s="119"/>
      <c r="H1089" s="119"/>
      <c r="I1089" s="118"/>
      <c r="J1089" s="119"/>
      <c r="K1089" s="119"/>
      <c r="L1089" s="119"/>
      <c r="M1089" s="119"/>
      <c r="N1089" s="163"/>
      <c r="O1089" s="163"/>
      <c r="P1089" s="163"/>
      <c r="Q1089" s="9" t="str">
        <f>IFERROR(VLOOKUP($F$4,不良项目!D$5:E$8,2,FALSE)*VLOOKUP(RIGHT(D1089,2),不良项目!D$11:E$37,2,FALSE),"")</f>
        <v/>
      </c>
    </row>
    <row r="1090" spans="2:17">
      <c r="B1090" s="114"/>
      <c r="C1090" s="115"/>
      <c r="D1090" s="115"/>
      <c r="E1090" s="118"/>
      <c r="F1090" s="119"/>
      <c r="G1090" s="119"/>
      <c r="H1090" s="119"/>
      <c r="I1090" s="118"/>
      <c r="J1090" s="119"/>
      <c r="K1090" s="119"/>
      <c r="L1090" s="119"/>
      <c r="M1090" s="119"/>
      <c r="N1090" s="163"/>
      <c r="O1090" s="163"/>
      <c r="P1090" s="163"/>
      <c r="Q1090" s="9" t="str">
        <f>IFERROR(VLOOKUP($F$4,不良项目!D$5:E$8,2,FALSE)*VLOOKUP(RIGHT(D1090,2),不良项目!D$11:E$37,2,FALSE),"")</f>
        <v/>
      </c>
    </row>
    <row r="1091" spans="2:17">
      <c r="B1091" s="114"/>
      <c r="C1091" s="115"/>
      <c r="D1091" s="115"/>
      <c r="E1091" s="118"/>
      <c r="F1091" s="119"/>
      <c r="G1091" s="119"/>
      <c r="H1091" s="119"/>
      <c r="I1091" s="118"/>
      <c r="J1091" s="119"/>
      <c r="K1091" s="119"/>
      <c r="L1091" s="119"/>
      <c r="M1091" s="119"/>
      <c r="N1091" s="163"/>
      <c r="O1091" s="163"/>
      <c r="P1091" s="163"/>
      <c r="Q1091" s="9" t="str">
        <f>IFERROR(VLOOKUP($F$4,不良项目!D$5:E$8,2,FALSE)*VLOOKUP(RIGHT(D1091,2),不良项目!D$11:E$37,2,FALSE),"")</f>
        <v/>
      </c>
    </row>
    <row r="1092" spans="2:17">
      <c r="B1092" s="114"/>
      <c r="C1092" s="115"/>
      <c r="D1092" s="115"/>
      <c r="E1092" s="118"/>
      <c r="F1092" s="119"/>
      <c r="G1092" s="119"/>
      <c r="H1092" s="119"/>
      <c r="I1092" s="118"/>
      <c r="J1092" s="119"/>
      <c r="K1092" s="119"/>
      <c r="L1092" s="119"/>
      <c r="M1092" s="119"/>
      <c r="N1092" s="163"/>
      <c r="O1092" s="163"/>
      <c r="P1092" s="163"/>
      <c r="Q1092" s="9" t="str">
        <f>IFERROR(VLOOKUP($F$4,不良项目!D$5:E$8,2,FALSE)*VLOOKUP(RIGHT(D1092,2),不良项目!D$11:E$37,2,FALSE),"")</f>
        <v/>
      </c>
    </row>
    <row r="1093" spans="2:17">
      <c r="B1093" s="192"/>
      <c r="C1093" s="176"/>
      <c r="D1093" s="176"/>
      <c r="E1093" s="177"/>
      <c r="F1093" s="178"/>
      <c r="G1093" s="178"/>
      <c r="H1093" s="178"/>
      <c r="I1093" s="177"/>
      <c r="J1093" s="178"/>
      <c r="K1093" s="178"/>
      <c r="L1093" s="178"/>
      <c r="M1093" s="178"/>
      <c r="N1093" s="196"/>
      <c r="O1093" s="196"/>
      <c r="P1093" s="196"/>
      <c r="Q1093" s="9" t="str">
        <f>IFERROR(VLOOKUP($F$4,不良项目!D$5:E$8,2,FALSE)*VLOOKUP(RIGHT(D1093,2),不良项目!D$11:E$37,2,FALSE),"")</f>
        <v/>
      </c>
    </row>
    <row r="1096" spans="2:17">
      <c r="B1096" s="236"/>
      <c r="C1096" s="238"/>
      <c r="D1096" s="238"/>
      <c r="E1096" s="251"/>
      <c r="F1096" s="252"/>
      <c r="G1096" s="252"/>
      <c r="H1096" s="253"/>
      <c r="I1096" s="251"/>
      <c r="J1096" s="252"/>
      <c r="K1096" s="252"/>
      <c r="L1096" s="252"/>
      <c r="M1096" s="257"/>
      <c r="N1096" s="243"/>
      <c r="O1096" s="243"/>
      <c r="P1096" s="243"/>
    </row>
    <row r="1097" spans="2:17">
      <c r="B1097" s="237"/>
      <c r="C1097" s="239"/>
      <c r="D1097" s="239"/>
      <c r="E1097" s="254"/>
      <c r="F1097" s="255"/>
      <c r="G1097" s="255"/>
      <c r="H1097" s="256"/>
      <c r="I1097" s="254"/>
      <c r="J1097" s="255"/>
      <c r="K1097" s="255"/>
      <c r="L1097" s="255"/>
      <c r="M1097" s="258"/>
      <c r="N1097" s="245"/>
      <c r="O1097" s="245"/>
      <c r="P1097" s="245"/>
    </row>
    <row r="1098" spans="2:17">
      <c r="B1098" s="114"/>
      <c r="C1098" s="115"/>
      <c r="D1098" s="115"/>
      <c r="E1098" s="118"/>
      <c r="F1098" s="119"/>
      <c r="G1098" s="119"/>
      <c r="H1098" s="119"/>
      <c r="I1098" s="118"/>
      <c r="J1098" s="119"/>
      <c r="K1098" s="119"/>
      <c r="L1098" s="119"/>
      <c r="M1098" s="119"/>
      <c r="N1098" s="163"/>
      <c r="O1098" s="163"/>
      <c r="P1098" s="163"/>
      <c r="Q1098" s="9" t="str">
        <f>IFERROR(VLOOKUP($F$4,不良项目!D$5:E$8,2,FALSE)*VLOOKUP(RIGHT(D1098,2),不良项目!D$11:E$37,2,FALSE),"")</f>
        <v/>
      </c>
    </row>
    <row r="1099" spans="2:17">
      <c r="B1099" s="114"/>
      <c r="C1099" s="115"/>
      <c r="D1099" s="115"/>
      <c r="E1099" s="118"/>
      <c r="F1099" s="119"/>
      <c r="G1099" s="119"/>
      <c r="H1099" s="119"/>
      <c r="I1099" s="118"/>
      <c r="J1099" s="119"/>
      <c r="K1099" s="119"/>
      <c r="L1099" s="119"/>
      <c r="M1099" s="119"/>
      <c r="N1099" s="163"/>
      <c r="O1099" s="163"/>
      <c r="P1099" s="163"/>
      <c r="Q1099" s="9" t="str">
        <f>IFERROR(VLOOKUP($F$4,不良项目!D$5:E$8,2,FALSE)*VLOOKUP(RIGHT(D1099,2),不良项目!D$11:E$37,2,FALSE),"")</f>
        <v/>
      </c>
    </row>
    <row r="1100" spans="2:17">
      <c r="B1100" s="114"/>
      <c r="C1100" s="115"/>
      <c r="D1100" s="115"/>
      <c r="E1100" s="118"/>
      <c r="F1100" s="119"/>
      <c r="G1100" s="119"/>
      <c r="H1100" s="119"/>
      <c r="I1100" s="118"/>
      <c r="J1100" s="119"/>
      <c r="K1100" s="119"/>
      <c r="L1100" s="119"/>
      <c r="M1100" s="119"/>
      <c r="N1100" s="163"/>
      <c r="O1100" s="163"/>
      <c r="P1100" s="163"/>
      <c r="Q1100" s="9" t="str">
        <f>IFERROR(VLOOKUP($F$4,不良项目!D$5:E$8,2,FALSE)*VLOOKUP(RIGHT(D1100,2),不良项目!D$11:E$37,2,FALSE),"")</f>
        <v/>
      </c>
    </row>
    <row r="1101" spans="2:17">
      <c r="B1101" s="114"/>
      <c r="C1101" s="115"/>
      <c r="D1101" s="115"/>
      <c r="E1101" s="118"/>
      <c r="F1101" s="119"/>
      <c r="G1101" s="119"/>
      <c r="H1101" s="119"/>
      <c r="I1101" s="118"/>
      <c r="J1101" s="119"/>
      <c r="K1101" s="119"/>
      <c r="L1101" s="119"/>
      <c r="M1101" s="119"/>
      <c r="N1101" s="163"/>
      <c r="O1101" s="163"/>
      <c r="P1101" s="163"/>
      <c r="Q1101" s="9" t="str">
        <f>IFERROR(VLOOKUP($F$4,不良项目!D$5:E$8,2,FALSE)*VLOOKUP(RIGHT(D1101,2),不良项目!D$11:E$37,2,FALSE),"")</f>
        <v/>
      </c>
    </row>
    <row r="1102" spans="2:17">
      <c r="B1102" s="114"/>
      <c r="C1102" s="115"/>
      <c r="D1102" s="115"/>
      <c r="E1102" s="118"/>
      <c r="F1102" s="119"/>
      <c r="G1102" s="119"/>
      <c r="H1102" s="119"/>
      <c r="I1102" s="118"/>
      <c r="J1102" s="119"/>
      <c r="K1102" s="119"/>
      <c r="L1102" s="119"/>
      <c r="M1102" s="119"/>
      <c r="N1102" s="163"/>
      <c r="O1102" s="163"/>
      <c r="P1102" s="163"/>
      <c r="Q1102" s="9" t="str">
        <f>IFERROR(VLOOKUP($F$4,不良项目!D$5:E$8,2,FALSE)*VLOOKUP(RIGHT(D1102,2),不良项目!D$11:E$37,2,FALSE),"")</f>
        <v/>
      </c>
    </row>
    <row r="1103" spans="2:17">
      <c r="B1103" s="114"/>
      <c r="C1103" s="115"/>
      <c r="D1103" s="115"/>
      <c r="E1103" s="118"/>
      <c r="F1103" s="119"/>
      <c r="G1103" s="119"/>
      <c r="H1103" s="119"/>
      <c r="I1103" s="118"/>
      <c r="J1103" s="119"/>
      <c r="K1103" s="119"/>
      <c r="L1103" s="119"/>
      <c r="M1103" s="119"/>
      <c r="N1103" s="163"/>
      <c r="O1103" s="163"/>
      <c r="P1103" s="163"/>
      <c r="Q1103" s="9" t="str">
        <f>IFERROR(VLOOKUP($F$4,不良项目!D$5:E$8,2,FALSE)*VLOOKUP(RIGHT(D1103,2),不良项目!D$11:E$37,2,FALSE),"")</f>
        <v/>
      </c>
    </row>
    <row r="1104" spans="2:17">
      <c r="B1104" s="114"/>
      <c r="C1104" s="115"/>
      <c r="D1104" s="115"/>
      <c r="E1104" s="118"/>
      <c r="F1104" s="119"/>
      <c r="G1104" s="119"/>
      <c r="H1104" s="119"/>
      <c r="I1104" s="118"/>
      <c r="J1104" s="119"/>
      <c r="K1104" s="119"/>
      <c r="L1104" s="119"/>
      <c r="M1104" s="119"/>
      <c r="N1104" s="163"/>
      <c r="O1104" s="163"/>
      <c r="P1104" s="163"/>
      <c r="Q1104" s="9" t="str">
        <f>IFERROR(VLOOKUP($F$4,不良项目!D$5:E$8,2,FALSE)*VLOOKUP(RIGHT(D1104,2),不良项目!D$11:E$37,2,FALSE),"")</f>
        <v/>
      </c>
    </row>
    <row r="1105" spans="2:17">
      <c r="B1105" s="114"/>
      <c r="C1105" s="115"/>
      <c r="D1105" s="115"/>
      <c r="E1105" s="118"/>
      <c r="F1105" s="119"/>
      <c r="G1105" s="119"/>
      <c r="H1105" s="119"/>
      <c r="I1105" s="118"/>
      <c r="J1105" s="119"/>
      <c r="K1105" s="119"/>
      <c r="L1105" s="119"/>
      <c r="M1105" s="119"/>
      <c r="N1105" s="163"/>
      <c r="O1105" s="163"/>
      <c r="P1105" s="163"/>
      <c r="Q1105" s="9" t="str">
        <f>IFERROR(VLOOKUP($F$4,不良项目!D$5:E$8,2,FALSE)*VLOOKUP(RIGHT(D1105,2),不良项目!D$11:E$37,2,FALSE),"")</f>
        <v/>
      </c>
    </row>
    <row r="1106" spans="2:17">
      <c r="B1106" s="114"/>
      <c r="C1106" s="115"/>
      <c r="D1106" s="115"/>
      <c r="E1106" s="118"/>
      <c r="F1106" s="119"/>
      <c r="G1106" s="119"/>
      <c r="H1106" s="119"/>
      <c r="I1106" s="118"/>
      <c r="J1106" s="119"/>
      <c r="K1106" s="119"/>
      <c r="L1106" s="119"/>
      <c r="M1106" s="119"/>
      <c r="N1106" s="163"/>
      <c r="O1106" s="163"/>
      <c r="P1106" s="163"/>
      <c r="Q1106" s="9" t="str">
        <f>IFERROR(VLOOKUP($F$4,不良项目!D$5:E$8,2,FALSE)*VLOOKUP(RIGHT(D1106,2),不良项目!D$11:E$37,2,FALSE),"")</f>
        <v/>
      </c>
    </row>
    <row r="1107" spans="2:17">
      <c r="B1107" s="114"/>
      <c r="C1107" s="115"/>
      <c r="D1107" s="115"/>
      <c r="E1107" s="118"/>
      <c r="F1107" s="119"/>
      <c r="G1107" s="119"/>
      <c r="H1107" s="119"/>
      <c r="I1107" s="118"/>
      <c r="J1107" s="119"/>
      <c r="K1107" s="119"/>
      <c r="L1107" s="119"/>
      <c r="M1107" s="119"/>
      <c r="N1107" s="163"/>
      <c r="O1107" s="163"/>
      <c r="P1107" s="163"/>
      <c r="Q1107" s="9" t="str">
        <f>IFERROR(VLOOKUP($F$4,不良项目!D$5:E$8,2,FALSE)*VLOOKUP(RIGHT(D1107,2),不良项目!D$11:E$37,2,FALSE),"")</f>
        <v/>
      </c>
    </row>
    <row r="1108" spans="2:17">
      <c r="B1108" s="114"/>
      <c r="C1108" s="115"/>
      <c r="D1108" s="115"/>
      <c r="E1108" s="118"/>
      <c r="F1108" s="119"/>
      <c r="G1108" s="119"/>
      <c r="H1108" s="119"/>
      <c r="I1108" s="118"/>
      <c r="J1108" s="119"/>
      <c r="K1108" s="119"/>
      <c r="L1108" s="119"/>
      <c r="M1108" s="119"/>
      <c r="N1108" s="163"/>
      <c r="O1108" s="163"/>
      <c r="P1108" s="163"/>
      <c r="Q1108" s="9" t="str">
        <f>IFERROR(VLOOKUP($F$4,不良项目!D$5:E$8,2,FALSE)*VLOOKUP(RIGHT(D1108,2),不良项目!D$11:E$37,2,FALSE),"")</f>
        <v/>
      </c>
    </row>
    <row r="1109" spans="2:17">
      <c r="B1109" s="114"/>
      <c r="C1109" s="115"/>
      <c r="D1109" s="115"/>
      <c r="E1109" s="118"/>
      <c r="F1109" s="119"/>
      <c r="G1109" s="119"/>
      <c r="H1109" s="119"/>
      <c r="I1109" s="118"/>
      <c r="J1109" s="119"/>
      <c r="K1109" s="119"/>
      <c r="L1109" s="119"/>
      <c r="M1109" s="119"/>
      <c r="N1109" s="163"/>
      <c r="O1109" s="163"/>
      <c r="P1109" s="163"/>
      <c r="Q1109" s="9" t="str">
        <f>IFERROR(VLOOKUP($F$4,不良项目!D$5:E$8,2,FALSE)*VLOOKUP(RIGHT(D1109,2),不良项目!D$11:E$37,2,FALSE),"")</f>
        <v/>
      </c>
    </row>
    <row r="1110" spans="2:17">
      <c r="B1110" s="114"/>
      <c r="C1110" s="115"/>
      <c r="D1110" s="115"/>
      <c r="E1110" s="118"/>
      <c r="F1110" s="119"/>
      <c r="G1110" s="119"/>
      <c r="H1110" s="119"/>
      <c r="I1110" s="118"/>
      <c r="J1110" s="119"/>
      <c r="K1110" s="119"/>
      <c r="L1110" s="119"/>
      <c r="M1110" s="119"/>
      <c r="N1110" s="163"/>
      <c r="O1110" s="163"/>
      <c r="P1110" s="163"/>
      <c r="Q1110" s="9" t="str">
        <f>IFERROR(VLOOKUP($F$4,不良项目!D$5:E$8,2,FALSE)*VLOOKUP(RIGHT(D1110,2),不良项目!D$11:E$37,2,FALSE),"")</f>
        <v/>
      </c>
    </row>
    <row r="1111" spans="2:17">
      <c r="B1111" s="114"/>
      <c r="C1111" s="115"/>
      <c r="D1111" s="115"/>
      <c r="E1111" s="118"/>
      <c r="F1111" s="119"/>
      <c r="G1111" s="119"/>
      <c r="H1111" s="119"/>
      <c r="I1111" s="118"/>
      <c r="J1111" s="165"/>
      <c r="K1111" s="119"/>
      <c r="L1111" s="119"/>
      <c r="M1111" s="119"/>
      <c r="N1111" s="163"/>
      <c r="O1111" s="163"/>
      <c r="P1111" s="163"/>
      <c r="Q1111" s="9" t="str">
        <f>IFERROR(VLOOKUP($F$4,不良项目!D$5:E$8,2,FALSE)*VLOOKUP(RIGHT(D1111,2),不良项目!D$11:E$37,2,FALSE),"")</f>
        <v/>
      </c>
    </row>
    <row r="1112" spans="2:17">
      <c r="B1112" s="114"/>
      <c r="C1112" s="115"/>
      <c r="D1112" s="115"/>
      <c r="E1112" s="118"/>
      <c r="F1112" s="119"/>
      <c r="G1112" s="119"/>
      <c r="H1112" s="119"/>
      <c r="I1112" s="118"/>
      <c r="J1112" s="165"/>
      <c r="K1112" s="119"/>
      <c r="L1112" s="119"/>
      <c r="M1112" s="119"/>
      <c r="N1112" s="163"/>
      <c r="O1112" s="163"/>
      <c r="P1112" s="163"/>
      <c r="Q1112" s="9" t="str">
        <f>IFERROR(VLOOKUP($F$4,不良项目!D$5:E$8,2,FALSE)*VLOOKUP(RIGHT(D1112,2),不良项目!D$11:E$37,2,FALSE),"")</f>
        <v/>
      </c>
    </row>
    <row r="1113" spans="2:17">
      <c r="B1113" s="114"/>
      <c r="C1113" s="115"/>
      <c r="D1113" s="115"/>
      <c r="E1113" s="118"/>
      <c r="F1113" s="119"/>
      <c r="G1113" s="119"/>
      <c r="H1113" s="119"/>
      <c r="I1113" s="118"/>
      <c r="J1113" s="165"/>
      <c r="K1113" s="119"/>
      <c r="L1113" s="119"/>
      <c r="M1113" s="119"/>
      <c r="N1113" s="163"/>
      <c r="O1113" s="163"/>
      <c r="P1113" s="163"/>
      <c r="Q1113" s="9" t="str">
        <f>IFERROR(VLOOKUP($F$4,不良项目!D$5:E$8,2,FALSE)*VLOOKUP(RIGHT(D1113,2),不良项目!D$11:E$37,2,FALSE),"")</f>
        <v/>
      </c>
    </row>
    <row r="1114" spans="2:17">
      <c r="B1114" s="114"/>
      <c r="C1114" s="115"/>
      <c r="D1114" s="115"/>
      <c r="E1114" s="118"/>
      <c r="F1114" s="119"/>
      <c r="G1114" s="119"/>
      <c r="H1114" s="119"/>
      <c r="I1114" s="118"/>
      <c r="J1114" s="165"/>
      <c r="K1114" s="119"/>
      <c r="L1114" s="119"/>
      <c r="M1114" s="119"/>
      <c r="N1114" s="163"/>
      <c r="O1114" s="163"/>
      <c r="P1114" s="163"/>
      <c r="Q1114" s="9" t="str">
        <f>IFERROR(VLOOKUP($F$4,不良项目!D$5:E$8,2,FALSE)*VLOOKUP(RIGHT(D1114,2),不良项目!D$11:E$37,2,FALSE),"")</f>
        <v/>
      </c>
    </row>
    <row r="1115" spans="2:17">
      <c r="B1115" s="114"/>
      <c r="C1115" s="115"/>
      <c r="D1115" s="115"/>
      <c r="E1115" s="118"/>
      <c r="F1115" s="119"/>
      <c r="G1115" s="119"/>
      <c r="H1115" s="119"/>
      <c r="I1115" s="118"/>
      <c r="J1115" s="165"/>
      <c r="K1115" s="119"/>
      <c r="L1115" s="119"/>
      <c r="M1115" s="119"/>
      <c r="N1115" s="163"/>
      <c r="O1115" s="163"/>
      <c r="P1115" s="163"/>
      <c r="Q1115" s="9" t="str">
        <f>IFERROR(VLOOKUP($F$4,不良项目!D$5:E$8,2,FALSE)*VLOOKUP(RIGHT(D1115,2),不良项目!D$11:E$37,2,FALSE),"")</f>
        <v/>
      </c>
    </row>
    <row r="1116" spans="2:17">
      <c r="B1116" s="114"/>
      <c r="C1116" s="115"/>
      <c r="D1116" s="115"/>
      <c r="E1116" s="118"/>
      <c r="F1116" s="119"/>
      <c r="G1116" s="119"/>
      <c r="H1116" s="119"/>
      <c r="I1116" s="118"/>
      <c r="J1116" s="119"/>
      <c r="K1116" s="119"/>
      <c r="L1116" s="119"/>
      <c r="M1116" s="119"/>
      <c r="N1116" s="163"/>
      <c r="O1116" s="163"/>
      <c r="P1116" s="163"/>
      <c r="Q1116" s="9" t="str">
        <f>IFERROR(VLOOKUP($F$4,不良项目!D$5:E$8,2,FALSE)*VLOOKUP(RIGHT(D1116,2),不良项目!D$11:E$37,2,FALSE),"")</f>
        <v/>
      </c>
    </row>
    <row r="1117" spans="2:17">
      <c r="B1117" s="114"/>
      <c r="C1117" s="115"/>
      <c r="D1117" s="115"/>
      <c r="E1117" s="118"/>
      <c r="F1117" s="119"/>
      <c r="G1117" s="119"/>
      <c r="H1117" s="119"/>
      <c r="I1117" s="118"/>
      <c r="J1117" s="119"/>
      <c r="K1117" s="119"/>
      <c r="L1117" s="119"/>
      <c r="M1117" s="119"/>
      <c r="N1117" s="163"/>
      <c r="O1117" s="163"/>
      <c r="P1117" s="163"/>
      <c r="Q1117" s="9" t="str">
        <f>IFERROR(VLOOKUP($F$4,不良项目!D$5:E$8,2,FALSE)*VLOOKUP(RIGHT(D1117,2),不良项目!D$11:E$37,2,FALSE),"")</f>
        <v/>
      </c>
    </row>
    <row r="1118" spans="2:17">
      <c r="B1118" s="114"/>
      <c r="C1118" s="115"/>
      <c r="D1118" s="115"/>
      <c r="E1118" s="118"/>
      <c r="F1118" s="119"/>
      <c r="G1118" s="119"/>
      <c r="H1118" s="119"/>
      <c r="I1118" s="118"/>
      <c r="J1118" s="119"/>
      <c r="K1118" s="119"/>
      <c r="L1118" s="119"/>
      <c r="M1118" s="119"/>
      <c r="N1118" s="163"/>
      <c r="O1118" s="163"/>
      <c r="P1118" s="163"/>
      <c r="Q1118" s="9" t="str">
        <f>IFERROR(VLOOKUP($F$4,不良项目!D$5:E$8,2,FALSE)*VLOOKUP(RIGHT(D1118,2),不良项目!D$11:E$37,2,FALSE),"")</f>
        <v/>
      </c>
    </row>
    <row r="1119" spans="2:17">
      <c r="B1119" s="114"/>
      <c r="C1119" s="115"/>
      <c r="D1119" s="115"/>
      <c r="E1119" s="118"/>
      <c r="F1119" s="119"/>
      <c r="G1119" s="119"/>
      <c r="H1119" s="119"/>
      <c r="I1119" s="118"/>
      <c r="J1119" s="119"/>
      <c r="K1119" s="119"/>
      <c r="L1119" s="119"/>
      <c r="M1119" s="119"/>
      <c r="N1119" s="163"/>
      <c r="O1119" s="163"/>
      <c r="P1119" s="163"/>
      <c r="Q1119" s="9" t="str">
        <f>IFERROR(VLOOKUP($F$4,不良项目!D$5:E$8,2,FALSE)*VLOOKUP(RIGHT(D1119,2),不良项目!D$11:E$37,2,FALSE),"")</f>
        <v/>
      </c>
    </row>
    <row r="1120" spans="2:17">
      <c r="B1120" s="114"/>
      <c r="C1120" s="115"/>
      <c r="D1120" s="115"/>
      <c r="E1120" s="118"/>
      <c r="F1120" s="119"/>
      <c r="G1120" s="119"/>
      <c r="H1120" s="119"/>
      <c r="I1120" s="118"/>
      <c r="J1120" s="119"/>
      <c r="K1120" s="119"/>
      <c r="L1120" s="119"/>
      <c r="M1120" s="119"/>
      <c r="N1120" s="163"/>
      <c r="O1120" s="163"/>
      <c r="P1120" s="163"/>
      <c r="Q1120" s="9" t="str">
        <f>IFERROR(VLOOKUP($F$4,不良项目!D$5:E$8,2,FALSE)*VLOOKUP(RIGHT(D1120,2),不良项目!D$11:E$37,2,FALSE),"")</f>
        <v/>
      </c>
    </row>
    <row r="1121" spans="2:17">
      <c r="B1121" s="114"/>
      <c r="C1121" s="115"/>
      <c r="D1121" s="115"/>
      <c r="E1121" s="118"/>
      <c r="F1121" s="119"/>
      <c r="G1121" s="119"/>
      <c r="H1121" s="119"/>
      <c r="I1121" s="118"/>
      <c r="J1121" s="119"/>
      <c r="K1121" s="119"/>
      <c r="L1121" s="119"/>
      <c r="M1121" s="119"/>
      <c r="N1121" s="163"/>
      <c r="O1121" s="163"/>
      <c r="P1121" s="163"/>
      <c r="Q1121" s="9" t="str">
        <f>IFERROR(VLOOKUP($F$4,不良项目!D$5:E$8,2,FALSE)*VLOOKUP(RIGHT(D1121,2),不良项目!D$11:E$37,2,FALSE),"")</f>
        <v/>
      </c>
    </row>
    <row r="1122" spans="2:17">
      <c r="B1122" s="114"/>
      <c r="C1122" s="115"/>
      <c r="D1122" s="115"/>
      <c r="E1122" s="118"/>
      <c r="F1122" s="119"/>
      <c r="G1122" s="119"/>
      <c r="H1122" s="119"/>
      <c r="I1122" s="118"/>
      <c r="J1122" s="119"/>
      <c r="K1122" s="119"/>
      <c r="L1122" s="119"/>
      <c r="M1122" s="119"/>
      <c r="N1122" s="163"/>
      <c r="O1122" s="163"/>
      <c r="P1122" s="163"/>
      <c r="Q1122" s="9" t="str">
        <f>IFERROR(VLOOKUP($F$4,不良项目!D$5:E$8,2,FALSE)*VLOOKUP(RIGHT(D1122,2),不良项目!D$11:E$37,2,FALSE),"")</f>
        <v/>
      </c>
    </row>
    <row r="1123" spans="2:17">
      <c r="B1123" s="114"/>
      <c r="C1123" s="115"/>
      <c r="D1123" s="115"/>
      <c r="E1123" s="118"/>
      <c r="F1123" s="119"/>
      <c r="G1123" s="119"/>
      <c r="H1123" s="119"/>
      <c r="I1123" s="118"/>
      <c r="J1123" s="119"/>
      <c r="K1123" s="119"/>
      <c r="L1123" s="119"/>
      <c r="M1123" s="119"/>
      <c r="N1123" s="163"/>
      <c r="O1123" s="163"/>
      <c r="P1123" s="163"/>
      <c r="Q1123" s="9" t="str">
        <f>IFERROR(VLOOKUP($F$4,不良项目!D$5:E$8,2,FALSE)*VLOOKUP(RIGHT(D1123,2),不良项目!D$11:E$37,2,FALSE),"")</f>
        <v/>
      </c>
    </row>
    <row r="1124" spans="2:17">
      <c r="B1124" s="114"/>
      <c r="C1124" s="115"/>
      <c r="D1124" s="115"/>
      <c r="E1124" s="118"/>
      <c r="F1124" s="119"/>
      <c r="G1124" s="119"/>
      <c r="H1124" s="119"/>
      <c r="I1124" s="118"/>
      <c r="J1124" s="63"/>
      <c r="K1124" s="165"/>
      <c r="L1124" s="119"/>
      <c r="M1124" s="119"/>
      <c r="N1124" s="163"/>
      <c r="O1124" s="163"/>
      <c r="P1124" s="163"/>
      <c r="Q1124" s="9" t="str">
        <f>IFERROR(VLOOKUP($F$4,不良项目!D$5:E$8,2,FALSE)*VLOOKUP(RIGHT(D1124,2),不良项目!D$11:E$37,2,FALSE),"")</f>
        <v/>
      </c>
    </row>
    <row r="1125" spans="2:17">
      <c r="B1125" s="114"/>
      <c r="C1125" s="115"/>
      <c r="D1125" s="115"/>
      <c r="E1125" s="118"/>
      <c r="F1125" s="119"/>
      <c r="G1125" s="119"/>
      <c r="H1125" s="119"/>
      <c r="I1125" s="118"/>
      <c r="J1125" s="63"/>
      <c r="K1125" s="119"/>
      <c r="L1125" s="119"/>
      <c r="M1125" s="119"/>
      <c r="N1125" s="163"/>
      <c r="O1125" s="163"/>
      <c r="P1125" s="163"/>
      <c r="Q1125" s="9" t="str">
        <f>IFERROR(VLOOKUP($F$4,不良项目!D$5:E$8,2,FALSE)*VLOOKUP(RIGHT(D1125,2),不良项目!D$11:E$37,2,FALSE),"")</f>
        <v/>
      </c>
    </row>
    <row r="1126" spans="2:17">
      <c r="B1126" s="114"/>
      <c r="C1126" s="115"/>
      <c r="D1126" s="115"/>
      <c r="E1126" s="118"/>
      <c r="F1126" s="119"/>
      <c r="G1126" s="119"/>
      <c r="H1126" s="119"/>
      <c r="I1126" s="118"/>
      <c r="J1126" s="119"/>
      <c r="K1126" s="119"/>
      <c r="L1126" s="119"/>
      <c r="M1126" s="119"/>
      <c r="N1126" s="163"/>
      <c r="O1126" s="163"/>
      <c r="P1126" s="163"/>
      <c r="Q1126" s="9" t="str">
        <f>IFERROR(VLOOKUP($F$4,不良项目!D$5:E$8,2,FALSE)*VLOOKUP(RIGHT(D1126,2),不良项目!D$11:E$37,2,FALSE),"")</f>
        <v/>
      </c>
    </row>
    <row r="1127" spans="2:17">
      <c r="B1127" s="114"/>
      <c r="C1127" s="115"/>
      <c r="D1127" s="115"/>
      <c r="E1127" s="118"/>
      <c r="F1127" s="119"/>
      <c r="G1127" s="119"/>
      <c r="H1127" s="119"/>
      <c r="I1127" s="118"/>
      <c r="J1127" s="119"/>
      <c r="K1127" s="119"/>
      <c r="L1127" s="168"/>
      <c r="M1127" s="119"/>
      <c r="N1127" s="163"/>
      <c r="O1127" s="163"/>
      <c r="P1127" s="163"/>
      <c r="Q1127" s="9" t="str">
        <f>IFERROR(VLOOKUP($F$4,不良项目!D$5:E$8,2,FALSE)*VLOOKUP(RIGHT(D1127,2),不良项目!D$11:E$37,2,FALSE),"")</f>
        <v/>
      </c>
    </row>
    <row r="1128" spans="2:17">
      <c r="B1128" s="114"/>
      <c r="C1128" s="115"/>
      <c r="D1128" s="115"/>
      <c r="E1128" s="118"/>
      <c r="F1128" s="119"/>
      <c r="G1128" s="119"/>
      <c r="H1128" s="119"/>
      <c r="I1128" s="118"/>
      <c r="J1128" s="119"/>
      <c r="K1128" s="119"/>
      <c r="L1128" s="119"/>
      <c r="M1128" s="119"/>
      <c r="N1128" s="163"/>
      <c r="O1128" s="163"/>
      <c r="P1128" s="163"/>
      <c r="Q1128" s="9" t="str">
        <f>IFERROR(VLOOKUP($F$4,不良项目!D$5:E$8,2,FALSE)*VLOOKUP(RIGHT(D1128,2),不良项目!D$11:E$37,2,FALSE),"")</f>
        <v/>
      </c>
    </row>
    <row r="1129" spans="2:17">
      <c r="B1129" s="114"/>
      <c r="C1129" s="115"/>
      <c r="D1129" s="115"/>
      <c r="E1129" s="118"/>
      <c r="F1129" s="119"/>
      <c r="G1129" s="119"/>
      <c r="H1129" s="119"/>
      <c r="I1129" s="118"/>
      <c r="J1129" s="119"/>
      <c r="K1129" s="119"/>
      <c r="L1129" s="119"/>
      <c r="M1129" s="119"/>
      <c r="N1129" s="163"/>
      <c r="O1129" s="163"/>
      <c r="P1129" s="163"/>
      <c r="Q1129" s="9" t="str">
        <f>IFERROR(VLOOKUP($F$4,不良项目!D$5:E$8,2,FALSE)*VLOOKUP(RIGHT(D1129,2),不良项目!D$11:E$37,2,FALSE),"")</f>
        <v/>
      </c>
    </row>
    <row r="1130" spans="2:17" ht="21">
      <c r="B1130" s="114"/>
      <c r="C1130" s="115"/>
      <c r="D1130" s="115"/>
      <c r="E1130" s="118"/>
      <c r="F1130" s="119"/>
      <c r="G1130" s="185"/>
      <c r="H1130" s="119"/>
      <c r="I1130" s="118"/>
      <c r="J1130" s="119"/>
      <c r="K1130" s="119"/>
      <c r="L1130" s="119"/>
      <c r="M1130" s="119"/>
      <c r="N1130" s="163"/>
      <c r="O1130" s="163"/>
      <c r="P1130" s="163"/>
      <c r="Q1130" s="9" t="str">
        <f>IFERROR(VLOOKUP($F$4,不良项目!D$5:E$8,2,FALSE)*VLOOKUP(RIGHT(D1130,2),不良项目!D$11:E$37,2,FALSE),"")</f>
        <v/>
      </c>
    </row>
    <row r="1131" spans="2:17">
      <c r="B1131" s="114"/>
      <c r="C1131" s="115"/>
      <c r="D1131" s="115"/>
      <c r="E1131" s="118"/>
      <c r="F1131" s="119"/>
      <c r="G1131" s="119"/>
      <c r="H1131" s="119"/>
      <c r="I1131" s="118"/>
      <c r="J1131" s="119"/>
      <c r="K1131" s="119"/>
      <c r="L1131" s="119"/>
      <c r="M1131" s="119"/>
      <c r="N1131" s="163"/>
      <c r="O1131" s="163"/>
      <c r="P1131" s="163"/>
      <c r="Q1131" s="9" t="str">
        <f>IFERROR(VLOOKUP($F$4,不良项目!D$5:E$8,2,FALSE)*VLOOKUP(RIGHT(D1131,2),不良项目!D$11:E$37,2,FALSE),"")</f>
        <v/>
      </c>
    </row>
    <row r="1132" spans="2:17">
      <c r="B1132" s="114"/>
      <c r="C1132" s="115"/>
      <c r="D1132" s="115"/>
      <c r="E1132" s="118"/>
      <c r="F1132" s="119"/>
      <c r="G1132" s="119"/>
      <c r="H1132" s="119"/>
      <c r="I1132" s="118"/>
      <c r="J1132" s="119"/>
      <c r="K1132" s="119"/>
      <c r="L1132" s="119"/>
      <c r="M1132" s="119"/>
      <c r="N1132" s="163"/>
      <c r="O1132" s="163"/>
      <c r="P1132" s="163"/>
      <c r="Q1132" s="9" t="str">
        <f>IFERROR(VLOOKUP($F$4,不良项目!D$5:E$8,2,FALSE)*VLOOKUP(RIGHT(D1132,2),不良项目!D$11:E$37,2,FALSE),"")</f>
        <v/>
      </c>
    </row>
    <row r="1133" spans="2:17">
      <c r="B1133" s="114"/>
      <c r="C1133" s="115"/>
      <c r="D1133" s="115"/>
      <c r="E1133" s="118"/>
      <c r="F1133" s="119"/>
      <c r="G1133" s="119"/>
      <c r="H1133" s="119"/>
      <c r="I1133" s="118"/>
      <c r="J1133" s="119"/>
      <c r="K1133" s="119"/>
      <c r="L1133" s="119"/>
      <c r="M1133" s="119"/>
      <c r="N1133" s="163"/>
      <c r="O1133" s="163"/>
      <c r="P1133" s="163"/>
      <c r="Q1133" s="9" t="str">
        <f>IFERROR(VLOOKUP($F$4,不良项目!D$5:E$8,2,FALSE)*VLOOKUP(RIGHT(D1133,2),不良项目!D$11:E$37,2,FALSE),"")</f>
        <v/>
      </c>
    </row>
    <row r="1134" spans="2:17">
      <c r="B1134" s="114"/>
      <c r="C1134" s="115"/>
      <c r="D1134" s="115"/>
      <c r="E1134" s="118"/>
      <c r="F1134" s="119"/>
      <c r="G1134" s="119"/>
      <c r="H1134" s="119"/>
      <c r="I1134" s="118"/>
      <c r="J1134" s="119"/>
      <c r="K1134" s="119"/>
      <c r="L1134" s="119"/>
      <c r="M1134" s="119"/>
      <c r="N1134" s="163"/>
      <c r="O1134" s="163"/>
      <c r="P1134" s="163"/>
      <c r="Q1134" s="9" t="str">
        <f>IFERROR(VLOOKUP($F$4,不良项目!D$5:E$8,2,FALSE)*VLOOKUP(RIGHT(D1134,2),不良项目!D$11:E$37,2,FALSE),"")</f>
        <v/>
      </c>
    </row>
    <row r="1135" spans="2:17">
      <c r="B1135" s="114"/>
      <c r="C1135" s="115"/>
      <c r="D1135" s="115"/>
      <c r="E1135" s="118"/>
      <c r="F1135" s="119"/>
      <c r="G1135" s="119"/>
      <c r="H1135" s="119"/>
      <c r="I1135" s="118"/>
      <c r="J1135" s="119"/>
      <c r="K1135" s="119"/>
      <c r="L1135" s="119"/>
      <c r="M1135" s="119"/>
      <c r="N1135" s="163"/>
      <c r="O1135" s="163"/>
      <c r="P1135" s="163"/>
      <c r="Q1135" s="9" t="str">
        <f>IFERROR(VLOOKUP($F$4,不良项目!D$5:E$8,2,FALSE)*VLOOKUP(RIGHT(D1135,2),不良项目!D$11:E$37,2,FALSE),"")</f>
        <v/>
      </c>
    </row>
    <row r="1136" spans="2:17">
      <c r="B1136" s="114"/>
      <c r="C1136" s="115"/>
      <c r="D1136" s="115"/>
      <c r="E1136" s="118"/>
      <c r="F1136" s="119"/>
      <c r="G1136" s="119"/>
      <c r="H1136" s="119"/>
      <c r="I1136" s="118"/>
      <c r="J1136" s="119"/>
      <c r="K1136" s="119"/>
      <c r="L1136" s="119"/>
      <c r="M1136" s="119"/>
      <c r="N1136" s="163"/>
      <c r="O1136" s="163"/>
      <c r="P1136" s="163"/>
      <c r="Q1136" s="9" t="str">
        <f>IFERROR(VLOOKUP($F$4,不良项目!D$5:E$8,2,FALSE)*VLOOKUP(RIGHT(D1136,2),不良项目!D$11:E$37,2,FALSE),"")</f>
        <v/>
      </c>
    </row>
    <row r="1137" spans="2:17">
      <c r="B1137" s="114"/>
      <c r="C1137" s="115"/>
      <c r="D1137" s="115"/>
      <c r="E1137" s="118"/>
      <c r="F1137" s="119"/>
      <c r="G1137" s="119"/>
      <c r="H1137" s="119"/>
      <c r="I1137" s="118"/>
      <c r="J1137" s="119"/>
      <c r="K1137" s="119"/>
      <c r="L1137" s="119"/>
      <c r="M1137" s="119"/>
      <c r="N1137" s="163"/>
      <c r="O1137" s="163"/>
      <c r="P1137" s="163"/>
      <c r="Q1137" s="9" t="str">
        <f>IFERROR(VLOOKUP($F$4,不良项目!D$5:E$8,2,FALSE)*VLOOKUP(RIGHT(D1137,2),不良项目!D$11:E$37,2,FALSE),"")</f>
        <v/>
      </c>
    </row>
    <row r="1138" spans="2:17">
      <c r="B1138" s="114"/>
      <c r="C1138" s="115"/>
      <c r="D1138" s="115"/>
      <c r="E1138" s="118"/>
      <c r="F1138" s="119"/>
      <c r="G1138" s="119"/>
      <c r="H1138" s="119"/>
      <c r="I1138" s="118"/>
      <c r="J1138" s="119"/>
      <c r="K1138" s="119"/>
      <c r="L1138" s="119"/>
      <c r="M1138" s="119"/>
      <c r="N1138" s="163"/>
      <c r="O1138" s="163"/>
      <c r="P1138" s="163"/>
      <c r="Q1138" s="9" t="str">
        <f>IFERROR(VLOOKUP($F$4,不良项目!D$5:E$8,2,FALSE)*VLOOKUP(RIGHT(D1138,2),不良项目!D$11:E$37,2,FALSE),"")</f>
        <v/>
      </c>
    </row>
    <row r="1139" spans="2:17">
      <c r="B1139" s="114"/>
      <c r="C1139" s="115"/>
      <c r="D1139" s="115"/>
      <c r="E1139" s="118"/>
      <c r="F1139" s="119"/>
      <c r="G1139" s="119"/>
      <c r="H1139" s="119"/>
      <c r="I1139" s="118"/>
      <c r="J1139" s="119"/>
      <c r="K1139" s="119"/>
      <c r="L1139" s="119"/>
      <c r="M1139" s="119"/>
      <c r="N1139" s="163"/>
      <c r="O1139" s="163"/>
      <c r="P1139" s="163"/>
      <c r="Q1139" s="9" t="str">
        <f>IFERROR(VLOOKUP($F$4,不良项目!D$5:E$8,2,FALSE)*VLOOKUP(RIGHT(D1139,2),不良项目!D$11:E$37,2,FALSE),"")</f>
        <v/>
      </c>
    </row>
    <row r="1140" spans="2:17">
      <c r="B1140" s="114"/>
      <c r="C1140" s="115"/>
      <c r="D1140" s="115"/>
      <c r="E1140" s="118"/>
      <c r="F1140" s="119"/>
      <c r="G1140" s="119"/>
      <c r="H1140" s="119"/>
      <c r="I1140" s="118"/>
      <c r="J1140" s="119"/>
      <c r="K1140" s="119"/>
      <c r="L1140" s="119"/>
      <c r="M1140" s="119"/>
      <c r="N1140" s="163"/>
      <c r="O1140" s="163"/>
      <c r="P1140" s="163"/>
      <c r="Q1140" s="9" t="str">
        <f>IFERROR(VLOOKUP($F$4,不良项目!D$5:E$8,2,FALSE)*VLOOKUP(RIGHT(D1140,2),不良项目!D$11:E$37,2,FALSE),"")</f>
        <v/>
      </c>
    </row>
    <row r="1141" spans="2:17">
      <c r="B1141" s="114"/>
      <c r="C1141" s="115"/>
      <c r="D1141" s="115"/>
      <c r="E1141" s="118"/>
      <c r="F1141" s="119"/>
      <c r="G1141" s="119"/>
      <c r="H1141" s="119"/>
      <c r="I1141" s="118"/>
      <c r="J1141" s="119"/>
      <c r="K1141" s="119"/>
      <c r="L1141" s="119"/>
      <c r="M1141" s="119"/>
      <c r="N1141" s="163"/>
      <c r="O1141" s="163"/>
      <c r="P1141" s="163"/>
      <c r="Q1141" s="9" t="str">
        <f>IFERROR(VLOOKUP($F$4,不良项目!D$5:E$8,2,FALSE)*VLOOKUP(RIGHT(D1141,2),不良项目!D$11:E$37,2,FALSE),"")</f>
        <v/>
      </c>
    </row>
    <row r="1142" spans="2:17">
      <c r="B1142" s="114"/>
      <c r="C1142" s="115"/>
      <c r="D1142" s="115"/>
      <c r="E1142" s="118"/>
      <c r="F1142" s="119"/>
      <c r="G1142" s="119"/>
      <c r="H1142" s="119"/>
      <c r="I1142" s="118"/>
      <c r="J1142" s="119"/>
      <c r="K1142" s="119"/>
      <c r="L1142" s="119"/>
      <c r="M1142" s="119"/>
      <c r="N1142" s="163"/>
      <c r="O1142" s="163"/>
      <c r="P1142" s="163"/>
      <c r="Q1142" s="9" t="str">
        <f>IFERROR(VLOOKUP($F$4,不良项目!D$5:E$8,2,FALSE)*VLOOKUP(RIGHT(D1142,2),不良项目!D$11:E$37,2,FALSE),"")</f>
        <v/>
      </c>
    </row>
    <row r="1143" spans="2:17">
      <c r="B1143" s="114"/>
      <c r="C1143" s="115"/>
      <c r="D1143" s="115"/>
      <c r="E1143" s="118"/>
      <c r="F1143" s="119"/>
      <c r="G1143" s="119"/>
      <c r="H1143" s="119"/>
      <c r="I1143" s="118"/>
      <c r="J1143" s="119"/>
      <c r="K1143" s="119"/>
      <c r="L1143" s="119"/>
      <c r="M1143" s="119"/>
      <c r="N1143" s="163"/>
      <c r="O1143" s="163"/>
      <c r="P1143" s="163"/>
      <c r="Q1143" s="9" t="str">
        <f>IFERROR(VLOOKUP($F$4,不良项目!D$5:E$8,2,FALSE)*VLOOKUP(RIGHT(D1143,2),不良项目!D$11:E$37,2,FALSE),"")</f>
        <v/>
      </c>
    </row>
    <row r="1144" spans="2:17">
      <c r="B1144" s="114"/>
      <c r="C1144" s="115"/>
      <c r="D1144" s="115"/>
      <c r="E1144" s="118"/>
      <c r="F1144" s="119"/>
      <c r="G1144" s="119"/>
      <c r="H1144" s="119"/>
      <c r="I1144" s="118"/>
      <c r="J1144" s="119"/>
      <c r="K1144" s="119"/>
      <c r="L1144" s="119"/>
      <c r="M1144" s="119"/>
      <c r="N1144" s="163"/>
      <c r="O1144" s="163"/>
      <c r="P1144" s="163"/>
      <c r="Q1144" s="9" t="str">
        <f>IFERROR(VLOOKUP($F$4,不良项目!D$5:E$8,2,FALSE)*VLOOKUP(RIGHT(D1144,2),不良项目!D$11:E$37,2,FALSE),"")</f>
        <v/>
      </c>
    </row>
    <row r="1145" spans="2:17">
      <c r="B1145" s="114"/>
      <c r="C1145" s="115"/>
      <c r="D1145" s="115"/>
      <c r="E1145" s="118"/>
      <c r="F1145" s="119"/>
      <c r="G1145" s="119"/>
      <c r="H1145" s="119"/>
      <c r="I1145" s="118"/>
      <c r="J1145" s="119"/>
      <c r="K1145" s="119"/>
      <c r="L1145" s="119"/>
      <c r="M1145" s="119"/>
      <c r="N1145" s="163"/>
      <c r="O1145" s="163"/>
      <c r="P1145" s="163"/>
      <c r="Q1145" s="9" t="str">
        <f>IFERROR(VLOOKUP($F$4,不良项目!D$5:E$8,2,FALSE)*VLOOKUP(RIGHT(D1145,2),不良项目!D$11:E$37,2,FALSE),"")</f>
        <v/>
      </c>
    </row>
    <row r="1146" spans="2:17">
      <c r="B1146" s="114"/>
      <c r="C1146" s="115"/>
      <c r="D1146" s="115"/>
      <c r="E1146" s="118"/>
      <c r="F1146" s="119"/>
      <c r="G1146" s="119"/>
      <c r="H1146" s="119"/>
      <c r="I1146" s="118"/>
      <c r="J1146" s="119"/>
      <c r="K1146" s="119"/>
      <c r="L1146" s="119"/>
      <c r="M1146" s="119"/>
      <c r="N1146" s="163"/>
      <c r="O1146" s="163"/>
      <c r="P1146" s="163"/>
      <c r="Q1146" s="9" t="str">
        <f>IFERROR(VLOOKUP($F$4,不良项目!D$5:E$8,2,FALSE)*VLOOKUP(RIGHT(D1146,2),不良项目!D$11:E$37,2,FALSE),"")</f>
        <v/>
      </c>
    </row>
    <row r="1147" spans="2:17">
      <c r="B1147" s="114"/>
      <c r="C1147" s="115"/>
      <c r="D1147" s="115"/>
      <c r="E1147" s="118"/>
      <c r="F1147" s="119"/>
      <c r="G1147" s="119"/>
      <c r="H1147" s="119"/>
      <c r="I1147" s="118"/>
      <c r="J1147" s="119"/>
      <c r="K1147" s="119"/>
      <c r="L1147" s="119"/>
      <c r="M1147" s="119"/>
      <c r="N1147" s="163"/>
      <c r="O1147" s="163"/>
      <c r="P1147" s="163"/>
      <c r="Q1147" s="9" t="str">
        <f>IFERROR(VLOOKUP($F$4,不良项目!D$5:E$8,2,FALSE)*VLOOKUP(RIGHT(D1147,2),不良项目!D$11:E$37,2,FALSE),"")</f>
        <v/>
      </c>
    </row>
    <row r="1148" spans="2:17">
      <c r="B1148" s="114"/>
      <c r="C1148" s="115"/>
      <c r="D1148" s="115"/>
      <c r="E1148" s="118"/>
      <c r="F1148" s="119"/>
      <c r="G1148" s="119"/>
      <c r="H1148" s="119"/>
      <c r="I1148" s="118"/>
      <c r="J1148" s="119"/>
      <c r="K1148" s="119"/>
      <c r="L1148" s="119"/>
      <c r="M1148" s="119"/>
      <c r="N1148" s="163"/>
      <c r="O1148" s="163"/>
      <c r="P1148" s="163"/>
      <c r="Q1148" s="9" t="str">
        <f>IFERROR(VLOOKUP($F$4,不良项目!D$5:E$8,2,FALSE)*VLOOKUP(RIGHT(D1148,2),不良项目!D$11:E$37,2,FALSE),"")</f>
        <v/>
      </c>
    </row>
    <row r="1149" spans="2:17">
      <c r="B1149" s="114"/>
      <c r="C1149" s="115"/>
      <c r="D1149" s="115"/>
      <c r="E1149" s="118"/>
      <c r="F1149" s="119"/>
      <c r="G1149" s="119"/>
      <c r="H1149" s="119"/>
      <c r="I1149" s="118"/>
      <c r="J1149" s="119"/>
      <c r="K1149" s="119"/>
      <c r="L1149" s="119"/>
      <c r="M1149" s="119"/>
      <c r="N1149" s="163"/>
      <c r="O1149" s="163"/>
      <c r="P1149" s="163"/>
      <c r="Q1149" s="9" t="str">
        <f>IFERROR(VLOOKUP($F$4,不良项目!D$5:E$8,2,FALSE)*VLOOKUP(RIGHT(D1149,2),不良项目!D$11:E$37,2,FALSE),"")</f>
        <v/>
      </c>
    </row>
    <row r="1150" spans="2:17">
      <c r="B1150" s="114"/>
      <c r="C1150" s="115"/>
      <c r="D1150" s="115"/>
      <c r="E1150" s="118"/>
      <c r="F1150" s="119"/>
      <c r="G1150" s="119"/>
      <c r="H1150" s="119"/>
      <c r="I1150" s="118"/>
      <c r="J1150" s="119"/>
      <c r="K1150" s="119"/>
      <c r="L1150" s="119"/>
      <c r="M1150" s="119"/>
      <c r="N1150" s="163"/>
      <c r="O1150" s="163"/>
      <c r="P1150" s="163"/>
      <c r="Q1150" s="9" t="str">
        <f>IFERROR(VLOOKUP($F$4,不良项目!D$5:E$8,2,FALSE)*VLOOKUP(RIGHT(D1150,2),不良项目!D$11:E$37,2,FALSE),"")</f>
        <v/>
      </c>
    </row>
    <row r="1151" spans="2:17">
      <c r="B1151" s="114"/>
      <c r="C1151" s="115"/>
      <c r="D1151" s="115"/>
      <c r="E1151" s="118"/>
      <c r="F1151" s="119"/>
      <c r="G1151" s="119"/>
      <c r="H1151" s="119"/>
      <c r="I1151" s="118"/>
      <c r="J1151" s="119"/>
      <c r="K1151" s="119"/>
      <c r="L1151" s="119"/>
      <c r="M1151" s="119"/>
      <c r="N1151" s="163"/>
      <c r="O1151" s="163"/>
      <c r="P1151" s="163"/>
      <c r="Q1151" s="9" t="str">
        <f>IFERROR(VLOOKUP($F$4,不良项目!D$5:E$8,2,FALSE)*VLOOKUP(RIGHT(D1151,2),不良项目!D$11:E$37,2,FALSE),"")</f>
        <v/>
      </c>
    </row>
    <row r="1152" spans="2:17">
      <c r="B1152" s="114"/>
      <c r="C1152" s="115"/>
      <c r="D1152" s="115"/>
      <c r="E1152" s="118"/>
      <c r="F1152" s="119"/>
      <c r="G1152" s="119"/>
      <c r="H1152" s="119"/>
      <c r="I1152" s="118"/>
      <c r="J1152" s="119"/>
      <c r="K1152" s="119"/>
      <c r="L1152" s="119"/>
      <c r="M1152" s="119"/>
      <c r="N1152" s="163"/>
      <c r="O1152" s="163"/>
      <c r="P1152" s="163"/>
      <c r="Q1152" s="9" t="str">
        <f>IFERROR(VLOOKUP($F$4,不良项目!D$5:E$8,2,FALSE)*VLOOKUP(RIGHT(D1152,2),不良项目!D$11:E$37,2,FALSE),"")</f>
        <v/>
      </c>
    </row>
    <row r="1153" spans="2:17">
      <c r="B1153" s="114"/>
      <c r="C1153" s="115"/>
      <c r="D1153" s="115"/>
      <c r="E1153" s="118"/>
      <c r="F1153" s="119"/>
      <c r="G1153" s="119"/>
      <c r="H1153" s="119"/>
      <c r="I1153" s="118"/>
      <c r="J1153" s="119"/>
      <c r="K1153" s="119"/>
      <c r="L1153" s="119"/>
      <c r="M1153" s="119"/>
      <c r="N1153" s="163"/>
      <c r="O1153" s="163"/>
      <c r="P1153" s="163"/>
      <c r="Q1153" s="9" t="str">
        <f>IFERROR(VLOOKUP($F$4,不良项目!D$5:E$8,2,FALSE)*VLOOKUP(RIGHT(D1153,2),不良项目!D$11:E$37,2,FALSE),"")</f>
        <v/>
      </c>
    </row>
    <row r="1154" spans="2:17">
      <c r="B1154" s="114"/>
      <c r="C1154" s="115"/>
      <c r="D1154" s="115"/>
      <c r="E1154" s="118"/>
      <c r="F1154" s="119"/>
      <c r="G1154" s="119"/>
      <c r="H1154" s="119"/>
      <c r="I1154" s="118"/>
      <c r="J1154" s="119"/>
      <c r="K1154" s="119"/>
      <c r="L1154" s="119"/>
      <c r="M1154" s="119"/>
      <c r="N1154" s="163"/>
      <c r="O1154" s="163"/>
      <c r="P1154" s="163"/>
      <c r="Q1154" s="9" t="str">
        <f>IFERROR(VLOOKUP($F$4,不良项目!D$5:E$8,2,FALSE)*VLOOKUP(RIGHT(D1154,2),不良项目!D$11:E$37,2,FALSE),"")</f>
        <v/>
      </c>
    </row>
    <row r="1155" spans="2:17">
      <c r="B1155" s="114"/>
      <c r="C1155" s="115"/>
      <c r="D1155" s="115"/>
      <c r="E1155" s="118"/>
      <c r="F1155" s="119"/>
      <c r="G1155" s="119"/>
      <c r="H1155" s="119"/>
      <c r="I1155" s="118"/>
      <c r="J1155" s="119"/>
      <c r="K1155" s="119"/>
      <c r="L1155" s="119"/>
      <c r="M1155" s="119"/>
      <c r="N1155" s="163"/>
      <c r="O1155" s="163"/>
      <c r="P1155" s="163"/>
      <c r="Q1155" s="9" t="str">
        <f>IFERROR(VLOOKUP($F$4,不良项目!D$5:E$8,2,FALSE)*VLOOKUP(RIGHT(D1155,2),不良项目!D$11:E$37,2,FALSE),"")</f>
        <v/>
      </c>
    </row>
    <row r="1156" spans="2:17">
      <c r="B1156" s="114"/>
      <c r="C1156" s="115"/>
      <c r="D1156" s="115"/>
      <c r="E1156" s="118"/>
      <c r="F1156" s="119"/>
      <c r="G1156" s="119"/>
      <c r="H1156" s="119"/>
      <c r="I1156" s="118"/>
      <c r="J1156" s="119"/>
      <c r="K1156" s="119"/>
      <c r="L1156" s="119"/>
      <c r="M1156" s="119"/>
      <c r="N1156" s="163"/>
      <c r="O1156" s="163"/>
      <c r="P1156" s="163"/>
      <c r="Q1156" s="9" t="str">
        <f>IFERROR(VLOOKUP($F$4,不良项目!D$5:E$8,2,FALSE)*VLOOKUP(RIGHT(D1156,2),不良项目!D$11:E$37,2,FALSE),"")</f>
        <v/>
      </c>
    </row>
    <row r="1157" spans="2:17">
      <c r="B1157" s="114"/>
      <c r="C1157" s="115"/>
      <c r="D1157" s="115"/>
      <c r="E1157" s="118"/>
      <c r="F1157" s="119"/>
      <c r="G1157" s="119"/>
      <c r="H1157" s="119"/>
      <c r="I1157" s="118"/>
      <c r="J1157" s="119"/>
      <c r="K1157" s="119"/>
      <c r="L1157" s="119"/>
      <c r="M1157" s="119"/>
      <c r="N1157" s="163"/>
      <c r="O1157" s="163"/>
      <c r="P1157" s="163"/>
      <c r="Q1157" s="9" t="str">
        <f>IFERROR(VLOOKUP($F$4,不良项目!D$5:E$8,2,FALSE)*VLOOKUP(RIGHT(D1157,2),不良项目!D$11:E$37,2,FALSE),"")</f>
        <v/>
      </c>
    </row>
    <row r="1158" spans="2:17">
      <c r="B1158" s="114"/>
      <c r="C1158" s="115"/>
      <c r="D1158" s="115"/>
      <c r="E1158" s="118"/>
      <c r="F1158" s="119"/>
      <c r="G1158" s="119"/>
      <c r="H1158" s="119"/>
      <c r="I1158" s="118"/>
      <c r="J1158" s="119"/>
      <c r="K1158" s="119"/>
      <c r="L1158" s="119"/>
      <c r="M1158" s="119"/>
      <c r="N1158" s="163"/>
      <c r="O1158" s="163"/>
      <c r="P1158" s="163"/>
      <c r="Q1158" s="9" t="str">
        <f>IFERROR(VLOOKUP($F$4,不良项目!D$5:E$8,2,FALSE)*VLOOKUP(RIGHT(D1158,2),不良项目!D$11:E$37,2,FALSE),"")</f>
        <v/>
      </c>
    </row>
    <row r="1159" spans="2:17">
      <c r="B1159" s="114"/>
      <c r="C1159" s="115"/>
      <c r="D1159" s="115"/>
      <c r="E1159" s="118"/>
      <c r="F1159" s="119"/>
      <c r="G1159" s="119"/>
      <c r="H1159" s="119"/>
      <c r="I1159" s="118"/>
      <c r="J1159" s="119"/>
      <c r="K1159" s="119"/>
      <c r="L1159" s="119"/>
      <c r="M1159" s="119"/>
      <c r="N1159" s="163"/>
      <c r="O1159" s="163"/>
      <c r="P1159" s="163"/>
      <c r="Q1159" s="9" t="str">
        <f>IFERROR(VLOOKUP($F$4,不良项目!D$5:E$8,2,FALSE)*VLOOKUP(RIGHT(D1159,2),不良项目!D$11:E$37,2,FALSE),"")</f>
        <v/>
      </c>
    </row>
    <row r="1160" spans="2:17">
      <c r="B1160" s="114"/>
      <c r="C1160" s="115"/>
      <c r="D1160" s="115"/>
      <c r="E1160" s="118"/>
      <c r="F1160" s="119"/>
      <c r="G1160" s="119"/>
      <c r="H1160" s="119"/>
      <c r="I1160" s="118"/>
      <c r="J1160" s="119"/>
      <c r="K1160" s="119"/>
      <c r="L1160" s="119"/>
      <c r="M1160" s="119"/>
      <c r="N1160" s="163"/>
      <c r="O1160" s="163"/>
      <c r="P1160" s="163"/>
      <c r="Q1160" s="9" t="str">
        <f>IFERROR(VLOOKUP($F$4,不良项目!D$5:E$8,2,FALSE)*VLOOKUP(RIGHT(D1160,2),不良项目!D$11:E$37,2,FALSE),"")</f>
        <v/>
      </c>
    </row>
    <row r="1161" spans="2:17">
      <c r="B1161" s="114"/>
      <c r="C1161" s="115"/>
      <c r="D1161" s="115"/>
      <c r="E1161" s="118"/>
      <c r="F1161" s="119"/>
      <c r="G1161" s="119"/>
      <c r="H1161" s="119"/>
      <c r="I1161" s="118"/>
      <c r="J1161" s="119"/>
      <c r="K1161" s="119"/>
      <c r="L1161" s="119"/>
      <c r="M1161" s="119"/>
      <c r="N1161" s="163"/>
      <c r="O1161" s="163"/>
      <c r="P1161" s="163"/>
      <c r="Q1161" s="9" t="str">
        <f>IFERROR(VLOOKUP($F$4,不良项目!D$5:E$8,2,FALSE)*VLOOKUP(RIGHT(D1161,2),不良项目!D$11:E$37,2,FALSE),"")</f>
        <v/>
      </c>
    </row>
    <row r="1162" spans="2:17">
      <c r="B1162" s="114"/>
      <c r="C1162" s="115"/>
      <c r="D1162" s="115"/>
      <c r="E1162" s="118"/>
      <c r="F1162" s="119"/>
      <c r="G1162" s="119"/>
      <c r="H1162" s="119"/>
      <c r="I1162" s="118"/>
      <c r="J1162" s="119"/>
      <c r="K1162" s="119"/>
      <c r="L1162" s="119"/>
      <c r="M1162" s="119"/>
      <c r="N1162" s="163"/>
      <c r="O1162" s="163"/>
      <c r="P1162" s="163"/>
      <c r="Q1162" s="9" t="str">
        <f>IFERROR(VLOOKUP($F$4,不良项目!D$5:E$8,2,FALSE)*VLOOKUP(RIGHT(D1162,2),不良项目!D$11:E$37,2,FALSE),"")</f>
        <v/>
      </c>
    </row>
    <row r="1163" spans="2:17">
      <c r="B1163" s="192"/>
      <c r="C1163" s="176"/>
      <c r="D1163" s="176"/>
      <c r="E1163" s="177"/>
      <c r="F1163" s="178"/>
      <c r="G1163" s="178"/>
      <c r="H1163" s="178"/>
      <c r="I1163" s="177"/>
      <c r="J1163" s="178"/>
      <c r="K1163" s="178"/>
      <c r="L1163" s="178"/>
      <c r="M1163" s="178"/>
      <c r="N1163" s="196"/>
      <c r="O1163" s="196"/>
      <c r="P1163" s="196"/>
      <c r="Q1163" s="9" t="str">
        <f>IFERROR(VLOOKUP($F$4,不良项目!D$5:E$8,2,FALSE)*VLOOKUP(RIGHT(D1163,2),不良项目!D$11:E$37,2,FALSE),"")</f>
        <v/>
      </c>
    </row>
  </sheetData>
  <mergeCells count="214">
    <mergeCell ref="I591:M592"/>
    <mergeCell ref="E593:H595"/>
    <mergeCell ref="I593:M596"/>
    <mergeCell ref="E634:H636"/>
    <mergeCell ref="I634:M637"/>
    <mergeCell ref="E666:H667"/>
    <mergeCell ref="I666:M667"/>
    <mergeCell ref="E668:H670"/>
    <mergeCell ref="I668:M671"/>
    <mergeCell ref="E591:H592"/>
    <mergeCell ref="I701:M704"/>
    <mergeCell ref="E741:H742"/>
    <mergeCell ref="I741:M742"/>
    <mergeCell ref="E743:H745"/>
    <mergeCell ref="I743:M746"/>
    <mergeCell ref="E1096:H1097"/>
    <mergeCell ref="I1096:M1097"/>
    <mergeCell ref="E1026:H1027"/>
    <mergeCell ref="I1026:M1027"/>
    <mergeCell ref="E956:H957"/>
    <mergeCell ref="I956:M957"/>
    <mergeCell ref="E886:H887"/>
    <mergeCell ref="I886:M887"/>
    <mergeCell ref="E816:H817"/>
    <mergeCell ref="I816:M817"/>
    <mergeCell ref="E776:H778"/>
    <mergeCell ref="I776:M779"/>
    <mergeCell ref="E818:H820"/>
    <mergeCell ref="I818:M821"/>
    <mergeCell ref="E701:H703"/>
    <mergeCell ref="E113:H115"/>
    <mergeCell ref="I518:M519"/>
    <mergeCell ref="E520:H522"/>
    <mergeCell ref="I520:M523"/>
    <mergeCell ref="E518:H519"/>
    <mergeCell ref="I420:M423"/>
    <mergeCell ref="I319:M321"/>
    <mergeCell ref="E342:H344"/>
    <mergeCell ref="I342:M344"/>
    <mergeCell ref="E376:H378"/>
    <mergeCell ref="I376:M379"/>
    <mergeCell ref="E374:H375"/>
    <mergeCell ref="I374:M375"/>
    <mergeCell ref="E399:H401"/>
    <mergeCell ref="I399:M402"/>
    <mergeCell ref="I302:M304"/>
    <mergeCell ref="E319:H321"/>
    <mergeCell ref="E420:H422"/>
    <mergeCell ref="E228:H230"/>
    <mergeCell ref="I228:M231"/>
    <mergeCell ref="E226:H227"/>
    <mergeCell ref="I226:M227"/>
    <mergeCell ref="I444:M445"/>
    <mergeCell ref="E444:H445"/>
    <mergeCell ref="E446:H448"/>
    <mergeCell ref="I446:M449"/>
    <mergeCell ref="E152:H154"/>
    <mergeCell ref="I152:M155"/>
    <mergeCell ref="E167:H169"/>
    <mergeCell ref="I167:M170"/>
    <mergeCell ref="E185:H187"/>
    <mergeCell ref="I185:M188"/>
    <mergeCell ref="E203:H205"/>
    <mergeCell ref="I203:M206"/>
    <mergeCell ref="E210:H212"/>
    <mergeCell ref="I210:M213"/>
    <mergeCell ref="U9:U10"/>
    <mergeCell ref="E302:H304"/>
    <mergeCell ref="E300:H301"/>
    <mergeCell ref="I300:M301"/>
    <mergeCell ref="I113:M115"/>
    <mergeCell ref="E129:H131"/>
    <mergeCell ref="I129:M132"/>
    <mergeCell ref="E150:H151"/>
    <mergeCell ref="I150:M151"/>
    <mergeCell ref="I36:M38"/>
    <mergeCell ref="E52:H54"/>
    <mergeCell ref="I52:M54"/>
    <mergeCell ref="E77:H79"/>
    <mergeCell ref="I77:M79"/>
    <mergeCell ref="E93:H95"/>
    <mergeCell ref="I93:M95"/>
    <mergeCell ref="I20:M21"/>
    <mergeCell ref="F8:H9"/>
    <mergeCell ref="E22:H24"/>
    <mergeCell ref="I22:M24"/>
    <mergeCell ref="I75:M76"/>
    <mergeCell ref="E75:H76"/>
    <mergeCell ref="E20:H21"/>
    <mergeCell ref="R14:W18"/>
    <mergeCell ref="P666:P667"/>
    <mergeCell ref="P741:P742"/>
    <mergeCell ref="P816:P817"/>
    <mergeCell ref="P886:P887"/>
    <mergeCell ref="P956:P957"/>
    <mergeCell ref="P1026:P1027"/>
    <mergeCell ref="P1096:P1097"/>
    <mergeCell ref="S9:S10"/>
    <mergeCell ref="T9:T10"/>
    <mergeCell ref="P20:P21"/>
    <mergeCell ref="P75:P76"/>
    <mergeCell ref="P150:P151"/>
    <mergeCell ref="P226:P227"/>
    <mergeCell ref="P300:P301"/>
    <mergeCell ref="P374:P375"/>
    <mergeCell ref="P444:P445"/>
    <mergeCell ref="P518:P519"/>
    <mergeCell ref="P591:P592"/>
    <mergeCell ref="N666:N667"/>
    <mergeCell ref="N741:N742"/>
    <mergeCell ref="N816:N817"/>
    <mergeCell ref="N886:N887"/>
    <mergeCell ref="N956:N957"/>
    <mergeCell ref="N1026:N1027"/>
    <mergeCell ref="N1096:N1097"/>
    <mergeCell ref="O20:O21"/>
    <mergeCell ref="O75:O76"/>
    <mergeCell ref="O150:O151"/>
    <mergeCell ref="O226:O227"/>
    <mergeCell ref="O300:O301"/>
    <mergeCell ref="O374:O375"/>
    <mergeCell ref="O444:O445"/>
    <mergeCell ref="O518:O519"/>
    <mergeCell ref="O591:O592"/>
    <mergeCell ref="O666:O667"/>
    <mergeCell ref="O741:O742"/>
    <mergeCell ref="O816:O817"/>
    <mergeCell ref="O886:O887"/>
    <mergeCell ref="O956:O957"/>
    <mergeCell ref="O1026:O1027"/>
    <mergeCell ref="O1096:O1097"/>
    <mergeCell ref="N20:N21"/>
    <mergeCell ref="N75:N76"/>
    <mergeCell ref="N150:N151"/>
    <mergeCell ref="N226:N227"/>
    <mergeCell ref="N300:N301"/>
    <mergeCell ref="N374:N375"/>
    <mergeCell ref="N444:N445"/>
    <mergeCell ref="N518:N519"/>
    <mergeCell ref="N591:N592"/>
    <mergeCell ref="D518:D519"/>
    <mergeCell ref="D591:D592"/>
    <mergeCell ref="D666:D667"/>
    <mergeCell ref="D741:D742"/>
    <mergeCell ref="D816:D817"/>
    <mergeCell ref="D886:D887"/>
    <mergeCell ref="D956:D957"/>
    <mergeCell ref="D1026:D1027"/>
    <mergeCell ref="D1096:D1097"/>
    <mergeCell ref="C518:C519"/>
    <mergeCell ref="C591:C592"/>
    <mergeCell ref="C666:C667"/>
    <mergeCell ref="C741:C742"/>
    <mergeCell ref="C816:C817"/>
    <mergeCell ref="C886:C887"/>
    <mergeCell ref="C956:C957"/>
    <mergeCell ref="C1026:C1027"/>
    <mergeCell ref="C1096:C1097"/>
    <mergeCell ref="B518:B519"/>
    <mergeCell ref="B591:B592"/>
    <mergeCell ref="B666:B667"/>
    <mergeCell ref="B741:B742"/>
    <mergeCell ref="B816:B817"/>
    <mergeCell ref="B886:B887"/>
    <mergeCell ref="B956:B957"/>
    <mergeCell ref="B1026:B1027"/>
    <mergeCell ref="B1096:B1097"/>
    <mergeCell ref="E18:F18"/>
    <mergeCell ref="E19:F19"/>
    <mergeCell ref="B20:B21"/>
    <mergeCell ref="B75:B76"/>
    <mergeCell ref="B150:B151"/>
    <mergeCell ref="B226:B227"/>
    <mergeCell ref="B300:B301"/>
    <mergeCell ref="B374:B375"/>
    <mergeCell ref="B444:B445"/>
    <mergeCell ref="C20:C21"/>
    <mergeCell ref="C75:C76"/>
    <mergeCell ref="C150:C151"/>
    <mergeCell ref="C226:C227"/>
    <mergeCell ref="C300:C301"/>
    <mergeCell ref="C374:C375"/>
    <mergeCell ref="C444:C445"/>
    <mergeCell ref="D20:D21"/>
    <mergeCell ref="D75:D76"/>
    <mergeCell ref="D150:D151"/>
    <mergeCell ref="D226:D227"/>
    <mergeCell ref="D300:D301"/>
    <mergeCell ref="D374:D375"/>
    <mergeCell ref="D444:D445"/>
    <mergeCell ref="E36:H38"/>
    <mergeCell ref="K10:L10"/>
    <mergeCell ref="K11:L11"/>
    <mergeCell ref="E12:F12"/>
    <mergeCell ref="O12:P12"/>
    <mergeCell ref="E13:F13"/>
    <mergeCell ref="E14:F14"/>
    <mergeCell ref="E15:F15"/>
    <mergeCell ref="E16:F16"/>
    <mergeCell ref="E17:F17"/>
    <mergeCell ref="L3:P3"/>
    <mergeCell ref="C4:E4"/>
    <mergeCell ref="L4:M4"/>
    <mergeCell ref="O4:P4"/>
    <mergeCell ref="K5:L5"/>
    <mergeCell ref="K6:L6"/>
    <mergeCell ref="K7:L7"/>
    <mergeCell ref="K8:L8"/>
    <mergeCell ref="K9:L9"/>
    <mergeCell ref="E6:E7"/>
    <mergeCell ref="E8:E9"/>
    <mergeCell ref="H2:K3"/>
    <mergeCell ref="F6:H7"/>
    <mergeCell ref="B6:D19"/>
  </mergeCells>
  <phoneticPr fontId="117" type="noConversion"/>
  <conditionalFormatting sqref="J9">
    <cfRule type="cellIs" dxfId="89" priority="140" operator="equal">
      <formula>"修正要"</formula>
    </cfRule>
  </conditionalFormatting>
  <conditionalFormatting sqref="N25:P25">
    <cfRule type="containsText" dxfId="88" priority="109" operator="containsText" text="NG">
      <formula>NOT(ISERROR(SEARCH("NG",N25)))</formula>
    </cfRule>
  </conditionalFormatting>
  <conditionalFormatting sqref="P36">
    <cfRule type="containsText" dxfId="87" priority="31" operator="containsText" text="NG">
      <formula>NOT(ISERROR(SEARCH("NG",P36)))</formula>
    </cfRule>
  </conditionalFormatting>
  <conditionalFormatting sqref="N39:P39">
    <cfRule type="containsText" dxfId="86" priority="32" operator="containsText" text="NG">
      <formula>NOT(ISERROR(SEARCH("NG",N39)))</formula>
    </cfRule>
  </conditionalFormatting>
  <conditionalFormatting sqref="P80">
    <cfRule type="containsText" dxfId="85" priority="42" operator="containsText" text="NG">
      <formula>NOT(ISERROR(SEARCH("NG",P80)))</formula>
    </cfRule>
  </conditionalFormatting>
  <conditionalFormatting sqref="N167">
    <cfRule type="containsText" dxfId="84" priority="23" operator="containsText" text="NG">
      <formula>NOT(ISERROR(SEARCH("NG",N167)))</formula>
    </cfRule>
  </conditionalFormatting>
  <conditionalFormatting sqref="N185">
    <cfRule type="containsText" dxfId="83" priority="22" operator="containsText" text="NG">
      <formula>NOT(ISERROR(SEARCH("NG",N185)))</formula>
    </cfRule>
  </conditionalFormatting>
  <conditionalFormatting sqref="N203">
    <cfRule type="containsText" dxfId="82" priority="21" operator="containsText" text="NG">
      <formula>NOT(ISERROR(SEARCH("NG",N203)))</formula>
    </cfRule>
  </conditionalFormatting>
  <conditionalFormatting sqref="N210">
    <cfRule type="containsText" dxfId="81" priority="20" operator="containsText" text="NG">
      <formula>NOT(ISERROR(SEARCH("NG",N210)))</formula>
    </cfRule>
  </conditionalFormatting>
  <conditionalFormatting sqref="N228">
    <cfRule type="containsText" dxfId="80" priority="1" operator="containsText" text="NG">
      <formula>NOT(ISERROR(SEARCH("NG",N228)))</formula>
    </cfRule>
  </conditionalFormatting>
  <conditionalFormatting sqref="N302">
    <cfRule type="containsText" dxfId="79" priority="12" operator="containsText" text="NG">
      <formula>NOT(ISERROR(SEARCH("NG",N302)))</formula>
    </cfRule>
  </conditionalFormatting>
  <conditionalFormatting sqref="O302">
    <cfRule type="containsText" dxfId="78" priority="17" operator="containsText" text="NG">
      <formula>NOT(ISERROR(SEARCH("NG",O302)))</formula>
    </cfRule>
  </conditionalFormatting>
  <conditionalFormatting sqref="N319">
    <cfRule type="containsText" dxfId="77" priority="11" operator="containsText" text="NG">
      <formula>NOT(ISERROR(SEARCH("NG",N319)))</formula>
    </cfRule>
  </conditionalFormatting>
  <conditionalFormatting sqref="O319">
    <cfRule type="containsText" dxfId="76" priority="16" operator="containsText" text="NG">
      <formula>NOT(ISERROR(SEARCH("NG",O319)))</formula>
    </cfRule>
  </conditionalFormatting>
  <conditionalFormatting sqref="N342">
    <cfRule type="containsText" dxfId="75" priority="10" operator="containsText" text="NG">
      <formula>NOT(ISERROR(SEARCH("NG",N342)))</formula>
    </cfRule>
  </conditionalFormatting>
  <conditionalFormatting sqref="O342">
    <cfRule type="containsText" dxfId="74" priority="15" operator="containsText" text="NG">
      <formula>NOT(ISERROR(SEARCH("NG",O342)))</formula>
    </cfRule>
  </conditionalFormatting>
  <conditionalFormatting sqref="N376">
    <cfRule type="containsText" dxfId="73" priority="13" operator="containsText" text="NG">
      <formula>NOT(ISERROR(SEARCH("NG",N376)))</formula>
    </cfRule>
  </conditionalFormatting>
  <conditionalFormatting sqref="O376">
    <cfRule type="containsText" dxfId="72" priority="14" operator="containsText" text="NG">
      <formula>NOT(ISERROR(SEARCH("NG",O376)))</formula>
    </cfRule>
  </conditionalFormatting>
  <conditionalFormatting sqref="N399">
    <cfRule type="containsText" dxfId="71" priority="9" operator="containsText" text="NG">
      <formula>NOT(ISERROR(SEARCH("NG",N399)))</formula>
    </cfRule>
  </conditionalFormatting>
  <conditionalFormatting sqref="N420">
    <cfRule type="containsText" dxfId="70" priority="8" operator="containsText" text="NG">
      <formula>NOT(ISERROR(SEARCH("NG",N420)))</formula>
    </cfRule>
  </conditionalFormatting>
  <conditionalFormatting sqref="N446">
    <cfRule type="containsText" dxfId="69" priority="7" operator="containsText" text="NG">
      <formula>NOT(ISERROR(SEARCH("NG",N446)))</formula>
    </cfRule>
  </conditionalFormatting>
  <conditionalFormatting sqref="N77:N91">
    <cfRule type="containsText" dxfId="68" priority="133" operator="containsText" text="NG">
      <formula>NOT(ISERROR(SEARCH("NG",N77)))</formula>
    </cfRule>
  </conditionalFormatting>
  <conditionalFormatting sqref="N92:N95">
    <cfRule type="containsText" dxfId="67" priority="30" operator="containsText" text="NG">
      <formula>NOT(ISERROR(SEARCH("NG",N92)))</formula>
    </cfRule>
  </conditionalFormatting>
  <conditionalFormatting sqref="N152:N155">
    <cfRule type="containsText" dxfId="66" priority="25" operator="containsText" text="NG">
      <formula>NOT(ISERROR(SEARCH("NG",N152)))</formula>
    </cfRule>
  </conditionalFormatting>
  <conditionalFormatting sqref="N204:N206">
    <cfRule type="containsText" dxfId="65" priority="24" operator="containsText" text="NG">
      <formula>NOT(ISERROR(SEARCH("NG",N204)))</formula>
    </cfRule>
  </conditionalFormatting>
  <conditionalFormatting sqref="N229:N231">
    <cfRule type="containsText" dxfId="64" priority="2" operator="containsText" text="NG">
      <formula>NOT(ISERROR(SEARCH("NG",N229)))</formula>
    </cfRule>
  </conditionalFormatting>
  <conditionalFormatting sqref="N232:N278">
    <cfRule type="containsText" dxfId="63" priority="6" operator="containsText" text="NG">
      <formula>NOT(ISERROR(SEARCH("NG",N232)))</formula>
    </cfRule>
  </conditionalFormatting>
  <conditionalFormatting sqref="N279:N296">
    <cfRule type="containsText" dxfId="62" priority="4" operator="containsText" text="NG">
      <formula>NOT(ISERROR(SEARCH("NG",N279)))</formula>
    </cfRule>
  </conditionalFormatting>
  <conditionalFormatting sqref="N303:N305">
    <cfRule type="containsText" dxfId="61" priority="18" operator="containsText" text="NG">
      <formula>NOT(ISERROR(SEARCH("NG",N303)))</formula>
    </cfRule>
  </conditionalFormatting>
  <conditionalFormatting sqref="N400:N402">
    <cfRule type="containsText" dxfId="60" priority="27" operator="containsText" text="NG">
      <formula>NOT(ISERROR(SEARCH("NG",N400)))</formula>
    </cfRule>
  </conditionalFormatting>
  <conditionalFormatting sqref="N427:N441">
    <cfRule type="containsText" dxfId="59" priority="115" operator="containsText" text="NG">
      <formula>NOT(ISERROR(SEARCH("NG",N427)))</formula>
    </cfRule>
  </conditionalFormatting>
  <conditionalFormatting sqref="N447:N496">
    <cfRule type="containsText" dxfId="58" priority="121" operator="containsText" text="NG">
      <formula>NOT(ISERROR(SEARCH("NG",N447)))</formula>
    </cfRule>
  </conditionalFormatting>
  <conditionalFormatting sqref="N520:N570">
    <cfRule type="containsText" dxfId="57" priority="108" operator="containsText" text="NG">
      <formula>NOT(ISERROR(SEARCH("NG",N520)))</formula>
    </cfRule>
  </conditionalFormatting>
  <conditionalFormatting sqref="N571:N588">
    <cfRule type="containsText" dxfId="56" priority="106" operator="containsText" text="NG">
      <formula>NOT(ISERROR(SEARCH("NG",N571)))</formula>
    </cfRule>
  </conditionalFormatting>
  <conditionalFormatting sqref="N593:N643">
    <cfRule type="containsText" dxfId="55" priority="104" operator="containsText" text="NG">
      <formula>NOT(ISERROR(SEARCH("NG",N593)))</formula>
    </cfRule>
  </conditionalFormatting>
  <conditionalFormatting sqref="N644:N663">
    <cfRule type="containsText" dxfId="54" priority="102" operator="containsText" text="NG">
      <formula>NOT(ISERROR(SEARCH("NG",N644)))</formula>
    </cfRule>
  </conditionalFormatting>
  <conditionalFormatting sqref="N668:N718">
    <cfRule type="containsText" dxfId="53" priority="72" operator="containsText" text="NG">
      <formula>NOT(ISERROR(SEARCH("NG",N668)))</formula>
    </cfRule>
  </conditionalFormatting>
  <conditionalFormatting sqref="N719:N738">
    <cfRule type="containsText" dxfId="52" priority="70" operator="containsText" text="NG">
      <formula>NOT(ISERROR(SEARCH("NG",N719)))</formula>
    </cfRule>
  </conditionalFormatting>
  <conditionalFormatting sqref="N743:N793">
    <cfRule type="containsText" dxfId="51" priority="68" operator="containsText" text="NG">
      <formula>NOT(ISERROR(SEARCH("NG",N743)))</formula>
    </cfRule>
  </conditionalFormatting>
  <conditionalFormatting sqref="N794:N813">
    <cfRule type="containsText" dxfId="50" priority="66" operator="containsText" text="NG">
      <formula>NOT(ISERROR(SEARCH("NG",N794)))</formula>
    </cfRule>
  </conditionalFormatting>
  <conditionalFormatting sqref="N818:N868">
    <cfRule type="containsText" dxfId="49" priority="64" operator="containsText" text="NG">
      <formula>NOT(ISERROR(SEARCH("NG",N818)))</formula>
    </cfRule>
  </conditionalFormatting>
  <conditionalFormatting sqref="N869:N883">
    <cfRule type="containsText" dxfId="48" priority="62" operator="containsText" text="NG">
      <formula>NOT(ISERROR(SEARCH("NG",N869)))</formula>
    </cfRule>
  </conditionalFormatting>
  <conditionalFormatting sqref="N888:N938">
    <cfRule type="containsText" dxfId="47" priority="60" operator="containsText" text="NG">
      <formula>NOT(ISERROR(SEARCH("NG",N888)))</formula>
    </cfRule>
  </conditionalFormatting>
  <conditionalFormatting sqref="N939:N953">
    <cfRule type="containsText" dxfId="46" priority="58" operator="containsText" text="NG">
      <formula>NOT(ISERROR(SEARCH("NG",N939)))</formula>
    </cfRule>
  </conditionalFormatting>
  <conditionalFormatting sqref="N958:N1008">
    <cfRule type="containsText" dxfId="45" priority="56" operator="containsText" text="NG">
      <formula>NOT(ISERROR(SEARCH("NG",N958)))</formula>
    </cfRule>
  </conditionalFormatting>
  <conditionalFormatting sqref="N1009:N1023">
    <cfRule type="containsText" dxfId="44" priority="54" operator="containsText" text="NG">
      <formula>NOT(ISERROR(SEARCH("NG",N1009)))</formula>
    </cfRule>
  </conditionalFormatting>
  <conditionalFormatting sqref="N1028:N1078">
    <cfRule type="containsText" dxfId="43" priority="52" operator="containsText" text="NG">
      <formula>NOT(ISERROR(SEARCH("NG",N1028)))</formula>
    </cfRule>
  </conditionalFormatting>
  <conditionalFormatting sqref="N1079:N1093">
    <cfRule type="containsText" dxfId="42" priority="50" operator="containsText" text="NG">
      <formula>NOT(ISERROR(SEARCH("NG",N1079)))</formula>
    </cfRule>
  </conditionalFormatting>
  <conditionalFormatting sqref="N1098:N1148">
    <cfRule type="containsText" dxfId="41" priority="48" operator="containsText" text="NG">
      <formula>NOT(ISERROR(SEARCH("NG",N1098)))</formula>
    </cfRule>
  </conditionalFormatting>
  <conditionalFormatting sqref="N1149:N1163">
    <cfRule type="containsText" dxfId="40" priority="46" operator="containsText" text="NG">
      <formula>NOT(ISERROR(SEARCH("NG",N1149)))</formula>
    </cfRule>
  </conditionalFormatting>
  <conditionalFormatting sqref="O77:O91">
    <cfRule type="containsText" dxfId="39" priority="132" operator="containsText" text="NG">
      <formula>NOT(ISERROR(SEARCH("NG",O77)))</formula>
    </cfRule>
  </conditionalFormatting>
  <conditionalFormatting sqref="O92:O95">
    <cfRule type="containsText" dxfId="38" priority="29" operator="containsText" text="NG">
      <formula>NOT(ISERROR(SEARCH("NG",O92)))</formula>
    </cfRule>
  </conditionalFormatting>
  <conditionalFormatting sqref="P92:P95">
    <cfRule type="containsText" dxfId="37" priority="28" operator="containsText" text="NG">
      <formula>NOT(ISERROR(SEARCH("NG",P92)))</formula>
    </cfRule>
  </conditionalFormatting>
  <conditionalFormatting sqref="P136:P147">
    <cfRule type="containsText" dxfId="36" priority="40" operator="containsText" text="NG">
      <formula>NOT(ISERROR(SEARCH("NG",P136)))</formula>
    </cfRule>
  </conditionalFormatting>
  <conditionalFormatting sqref="N22:O22 N23:P24 N26:P35 N50:P72">
    <cfRule type="containsText" dxfId="35" priority="139" operator="containsText" text="NG">
      <formula>NOT(ISERROR(SEARCH("NG",N22)))</formula>
    </cfRule>
  </conditionalFormatting>
  <conditionalFormatting sqref="P22 P127:P135 N96:O147 N354:P371 N497:P515">
    <cfRule type="containsText" dxfId="34" priority="36" operator="containsText" text="NG">
      <formula>NOT(ISERROR(SEARCH("NG",N22)))</formula>
    </cfRule>
  </conditionalFormatting>
  <conditionalFormatting sqref="N36:O36 N37:P38 N40:P49">
    <cfRule type="containsText" dxfId="33" priority="33" operator="containsText" text="NG">
      <formula>NOT(ISERROR(SEARCH("NG",N36)))</formula>
    </cfRule>
  </conditionalFormatting>
  <conditionalFormatting sqref="P77:P79 P81:P91 P96:P126">
    <cfRule type="containsText" dxfId="32" priority="43" operator="containsText" text="NG">
      <formula>NOT(ISERROR(SEARCH("NG",P77)))</formula>
    </cfRule>
  </conditionalFormatting>
  <conditionalFormatting sqref="O152:P208">
    <cfRule type="containsText" dxfId="31" priority="126" operator="containsText" text="NG">
      <formula>NOT(ISERROR(SEARCH("NG",O152)))</formula>
    </cfRule>
  </conditionalFormatting>
  <conditionalFormatting sqref="N156:N166 N168:N184 N186:N202 N207:N208">
    <cfRule type="containsText" dxfId="30" priority="127" operator="containsText" text="NG">
      <formula>NOT(ISERROR(SEARCH("NG",N156)))</formula>
    </cfRule>
  </conditionalFormatting>
  <conditionalFormatting sqref="N209 N211:N223">
    <cfRule type="containsText" dxfId="29" priority="125" operator="containsText" text="NG">
      <formula>NOT(ISERROR(SEARCH("NG",N209)))</formula>
    </cfRule>
  </conditionalFormatting>
  <conditionalFormatting sqref="O209:P223">
    <cfRule type="containsText" dxfId="28" priority="124" operator="containsText" text="NG">
      <formula>NOT(ISERROR(SEARCH("NG",O209)))</formula>
    </cfRule>
  </conditionalFormatting>
  <conditionalFormatting sqref="O228:P278">
    <cfRule type="containsText" dxfId="27" priority="5" operator="containsText" text="NG">
      <formula>NOT(ISERROR(SEARCH("NG",O228)))</formula>
    </cfRule>
  </conditionalFormatting>
  <conditionalFormatting sqref="O279:P296">
    <cfRule type="containsText" dxfId="26" priority="3" operator="containsText" text="NG">
      <formula>NOT(ISERROR(SEARCH("NG",O279)))</formula>
    </cfRule>
  </conditionalFormatting>
  <conditionalFormatting sqref="P302 O303:P305">
    <cfRule type="containsText" dxfId="25" priority="19" operator="containsText" text="NG">
      <formula>NOT(ISERROR(SEARCH("NG",O302)))</formula>
    </cfRule>
  </conditionalFormatting>
  <conditionalFormatting sqref="N306:N318 N320:N341 N343:N353">
    <cfRule type="containsText" dxfId="24" priority="113" operator="containsText" text="NG">
      <formula>NOT(ISERROR(SEARCH("NG",N306)))</formula>
    </cfRule>
  </conditionalFormatting>
  <conditionalFormatting sqref="O306:P318 P319 O320:P341 P342 O343:P353">
    <cfRule type="containsText" dxfId="23" priority="112" operator="containsText" text="NG">
      <formula>NOT(ISERROR(SEARCH("NG",O306)))</formula>
    </cfRule>
  </conditionalFormatting>
  <conditionalFormatting sqref="P376 O377:P398 O403:P426">
    <cfRule type="containsText" dxfId="22" priority="116" operator="containsText" text="NG">
      <formula>NOT(ISERROR(SEARCH("NG",O376)))</formula>
    </cfRule>
  </conditionalFormatting>
  <conditionalFormatting sqref="N377:N398 N403:N419 N421:N426">
    <cfRule type="containsText" dxfId="21" priority="117" operator="containsText" text="NG">
      <formula>NOT(ISERROR(SEARCH("NG",N377)))</formula>
    </cfRule>
  </conditionalFormatting>
  <conditionalFormatting sqref="O399:P402">
    <cfRule type="containsText" dxfId="20" priority="26" operator="containsText" text="NG">
      <formula>NOT(ISERROR(SEARCH("NG",O399)))</formula>
    </cfRule>
  </conditionalFormatting>
  <conditionalFormatting sqref="O427:P441">
    <cfRule type="containsText" dxfId="19" priority="114" operator="containsText" text="NG">
      <formula>NOT(ISERROR(SEARCH("NG",O427)))</formula>
    </cfRule>
  </conditionalFormatting>
  <conditionalFormatting sqref="O446:P496">
    <cfRule type="containsText" dxfId="18" priority="120" operator="containsText" text="NG">
      <formula>NOT(ISERROR(SEARCH("NG",O446)))</formula>
    </cfRule>
  </conditionalFormatting>
  <conditionalFormatting sqref="O520:P570">
    <cfRule type="containsText" dxfId="17" priority="107" operator="containsText" text="NG">
      <formula>NOT(ISERROR(SEARCH("NG",O520)))</formula>
    </cfRule>
  </conditionalFormatting>
  <conditionalFormatting sqref="O571:P588">
    <cfRule type="containsText" dxfId="16" priority="105" operator="containsText" text="NG">
      <formula>NOT(ISERROR(SEARCH("NG",O571)))</formula>
    </cfRule>
  </conditionalFormatting>
  <conditionalFormatting sqref="O593:P643">
    <cfRule type="containsText" dxfId="15" priority="103" operator="containsText" text="NG">
      <formula>NOT(ISERROR(SEARCH("NG",O593)))</formula>
    </cfRule>
  </conditionalFormatting>
  <conditionalFormatting sqref="O644:P663">
    <cfRule type="containsText" dxfId="14" priority="101" operator="containsText" text="NG">
      <formula>NOT(ISERROR(SEARCH("NG",O644)))</formula>
    </cfRule>
  </conditionalFormatting>
  <conditionalFormatting sqref="O668:P718">
    <cfRule type="containsText" dxfId="13" priority="71" operator="containsText" text="NG">
      <formula>NOT(ISERROR(SEARCH("NG",O668)))</formula>
    </cfRule>
  </conditionalFormatting>
  <conditionalFormatting sqref="O719:P738">
    <cfRule type="containsText" dxfId="12" priority="69" operator="containsText" text="NG">
      <formula>NOT(ISERROR(SEARCH("NG",O719)))</formula>
    </cfRule>
  </conditionalFormatting>
  <conditionalFormatting sqref="O743:P793">
    <cfRule type="containsText" dxfId="11" priority="67" operator="containsText" text="NG">
      <formula>NOT(ISERROR(SEARCH("NG",O743)))</formula>
    </cfRule>
  </conditionalFormatting>
  <conditionalFormatting sqref="O794:P813">
    <cfRule type="containsText" dxfId="10" priority="65" operator="containsText" text="NG">
      <formula>NOT(ISERROR(SEARCH("NG",O794)))</formula>
    </cfRule>
  </conditionalFormatting>
  <conditionalFormatting sqref="O818:P868">
    <cfRule type="containsText" dxfId="9" priority="63" operator="containsText" text="NG">
      <formula>NOT(ISERROR(SEARCH("NG",O818)))</formula>
    </cfRule>
  </conditionalFormatting>
  <conditionalFormatting sqref="O869:P883">
    <cfRule type="containsText" dxfId="8" priority="61" operator="containsText" text="NG">
      <formula>NOT(ISERROR(SEARCH("NG",O869)))</formula>
    </cfRule>
  </conditionalFormatting>
  <conditionalFormatting sqref="O888:P938">
    <cfRule type="containsText" dxfId="7" priority="59" operator="containsText" text="NG">
      <formula>NOT(ISERROR(SEARCH("NG",O888)))</formula>
    </cfRule>
  </conditionalFormatting>
  <conditionalFormatting sqref="O939:P953">
    <cfRule type="containsText" dxfId="6" priority="57" operator="containsText" text="NG">
      <formula>NOT(ISERROR(SEARCH("NG",O939)))</formula>
    </cfRule>
  </conditionalFormatting>
  <conditionalFormatting sqref="O958:P1008">
    <cfRule type="containsText" dxfId="5" priority="55" operator="containsText" text="NG">
      <formula>NOT(ISERROR(SEARCH("NG",O958)))</formula>
    </cfRule>
  </conditionalFormatting>
  <conditionalFormatting sqref="O1009:P1023">
    <cfRule type="containsText" dxfId="4" priority="53" operator="containsText" text="NG">
      <formula>NOT(ISERROR(SEARCH("NG",O1009)))</formula>
    </cfRule>
  </conditionalFormatting>
  <conditionalFormatting sqref="O1028:P1078">
    <cfRule type="containsText" dxfId="3" priority="51" operator="containsText" text="NG">
      <formula>NOT(ISERROR(SEARCH("NG",O1028)))</formula>
    </cfRule>
  </conditionalFormatting>
  <conditionalFormatting sqref="O1079:P1093">
    <cfRule type="containsText" dxfId="2" priority="49" operator="containsText" text="NG">
      <formula>NOT(ISERROR(SEARCH("NG",O1079)))</formula>
    </cfRule>
  </conditionalFormatting>
  <conditionalFormatting sqref="O1098:P1148">
    <cfRule type="containsText" dxfId="1" priority="47" operator="containsText" text="NG">
      <formula>NOT(ISERROR(SEARCH("NG",O1098)))</formula>
    </cfRule>
  </conditionalFormatting>
  <conditionalFormatting sqref="O1149:P1163">
    <cfRule type="containsText" dxfId="0" priority="45" operator="containsText" text="NG">
      <formula>NOT(ISERROR(SEARCH("NG",O1149)))</formula>
    </cfRule>
  </conditionalFormatting>
  <dataValidations count="1">
    <dataValidation type="list" allowBlank="1" showInputMessage="1" showErrorMessage="1" sqref="F4">
      <formula1>"S,A,B,C"</formula1>
    </dataValidation>
  </dataValidations>
  <pageMargins left="0.78680555555555598" right="0.196527777777778" top="0.196527777777778" bottom="0.196527777777778" header="0" footer="0.118055555555556"/>
  <pageSetup paperSize="9" scale="80" orientation="portrait" r:id="rId1"/>
  <headerFooter alignWithMargins="0">
    <oddFooter>&amp;C&amp;A&amp;R第 &amp;P 页</oddFooter>
  </headerFooter>
  <rowBreaks count="11" manualBreakCount="11">
    <brk id="73" max="15" man="1"/>
    <brk id="148" max="15" man="1"/>
    <brk id="224" max="15" man="1"/>
    <brk id="298" max="15" man="1"/>
    <brk id="372" max="15" man="1"/>
    <brk id="442" max="15" man="1"/>
    <brk id="516" max="15" man="1"/>
    <brk id="589" max="15" man="1"/>
    <brk id="664" max="15" man="1"/>
    <brk id="739" max="15" man="1"/>
    <brk id="814" max="15" man="1"/>
  </rowBreaks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不良项目!$Q$10:$Q$16</xm:f>
          </x14:formula1>
          <xm:sqref>P22:P72 P77:P147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4"/>
  <sheetViews>
    <sheetView showGridLines="0" topLeftCell="D3" zoomScale="130" zoomScaleNormal="130" workbookViewId="0">
      <selection activeCell="K14" sqref="K14"/>
    </sheetView>
  </sheetViews>
  <sheetFormatPr defaultColWidth="9" defaultRowHeight="13.5"/>
  <cols>
    <col min="13" max="13" width="13.875" customWidth="1"/>
    <col min="14" max="14" width="8.625" customWidth="1"/>
  </cols>
  <sheetData>
    <row r="1" spans="2:14" ht="15.75">
      <c r="B1" s="8" t="s">
        <v>97</v>
      </c>
    </row>
    <row r="3" spans="2:14" ht="15.75">
      <c r="B3" s="11"/>
      <c r="M3" s="91" t="s">
        <v>98</v>
      </c>
      <c r="N3" s="91" t="s">
        <v>99</v>
      </c>
    </row>
    <row r="4" spans="2:14" ht="15.75">
      <c r="B4" s="81" t="s">
        <v>100</v>
      </c>
      <c r="C4" s="81" t="s">
        <v>101</v>
      </c>
      <c r="D4" s="81" t="s">
        <v>99</v>
      </c>
      <c r="E4" s="82" t="s">
        <v>102</v>
      </c>
      <c r="M4" s="91" t="s">
        <v>103</v>
      </c>
      <c r="N4" s="91">
        <f>COUNTIF(修正资料!$P$12:$P$515,M4&amp;"*")</f>
        <v>0</v>
      </c>
    </row>
    <row r="5" spans="2:14" ht="15.75">
      <c r="B5" s="83" t="s">
        <v>2</v>
      </c>
      <c r="C5" s="84" t="s">
        <v>104</v>
      </c>
      <c r="D5" s="84">
        <f>COUNTIF(修正资料!$D$12:$D$515,B5&amp;"*")</f>
        <v>0</v>
      </c>
      <c r="E5" s="84">
        <f>SUMIF(修正资料!$D$12:$D$515,B5&amp;"*",修正资料!$Q$12:$Q$515)</f>
        <v>0</v>
      </c>
      <c r="M5" s="91" t="s">
        <v>105</v>
      </c>
      <c r="N5" s="91">
        <f>COUNTIF(修正资料!$P$12:$P$515,M5&amp;"*")</f>
        <v>0</v>
      </c>
    </row>
    <row r="6" spans="2:14" ht="15.75">
      <c r="B6" s="85" t="s">
        <v>106</v>
      </c>
      <c r="C6" s="86" t="s">
        <v>107</v>
      </c>
      <c r="D6" s="84">
        <f>COUNTIF(修正资料!$D$12:$D$515,B6&amp;"*")</f>
        <v>0</v>
      </c>
      <c r="E6" s="84">
        <f>SUMIF(修正资料!$D$12:$D$515,B6&amp;"*",修正资料!$Q$12:$Q$515)</f>
        <v>0</v>
      </c>
      <c r="M6" s="91" t="s">
        <v>108</v>
      </c>
      <c r="N6" s="91">
        <f>COUNTIF(修正资料!$P$12:$P$515,M6&amp;"*")</f>
        <v>0</v>
      </c>
    </row>
    <row r="7" spans="2:14" ht="15.75">
      <c r="B7" s="85" t="s">
        <v>109</v>
      </c>
      <c r="C7" s="87" t="s">
        <v>110</v>
      </c>
      <c r="D7" s="84">
        <f>COUNTIF(修正资料!$D$12:$D$515,B7&amp;"*")</f>
        <v>14</v>
      </c>
      <c r="E7" s="84">
        <f>SUMIF(修正资料!$D$12:$D$515,B7&amp;"*",修正资料!$Q$12:$Q$515)</f>
        <v>65</v>
      </c>
      <c r="M7" s="91" t="s">
        <v>111</v>
      </c>
      <c r="N7" s="91">
        <f>COUNTIF(修正资料!$P$12:$P$515,M7&amp;"*")</f>
        <v>0</v>
      </c>
    </row>
    <row r="8" spans="2:14" ht="15.75">
      <c r="B8" s="85" t="s">
        <v>112</v>
      </c>
      <c r="C8" s="88" t="s">
        <v>113</v>
      </c>
      <c r="D8" s="84">
        <f>COUNTIF(修正资料!$D$12:$D$515,B8&amp;"*")</f>
        <v>0</v>
      </c>
      <c r="E8" s="84">
        <f>SUMIF(修正资料!$D$12:$D$515,B8&amp;"*",修正资料!$Q$12:$Q$515)</f>
        <v>0</v>
      </c>
      <c r="M8" s="91" t="s">
        <v>114</v>
      </c>
      <c r="N8" s="91">
        <f>COUNTIF(修正资料!$P$12:$P$515,M8&amp;"*")</f>
        <v>0</v>
      </c>
    </row>
    <row r="9" spans="2:14" ht="15.75">
      <c r="B9" s="85" t="s">
        <v>115</v>
      </c>
      <c r="C9" s="87" t="s">
        <v>116</v>
      </c>
      <c r="D9" s="84">
        <f>COUNTIF(修正资料!$D$12:$D$515,B9&amp;"*")</f>
        <v>6</v>
      </c>
      <c r="E9" s="84">
        <f>SUMIF(修正资料!$D$12:$D$515,B9&amp;"*",修正资料!$Q$12:$Q$515)</f>
        <v>60</v>
      </c>
      <c r="M9" s="91" t="s">
        <v>117</v>
      </c>
      <c r="N9" s="91">
        <f>COUNTIF(修正资料!$P$12:$P$515,M9&amp;"*")</f>
        <v>0</v>
      </c>
    </row>
    <row r="10" spans="2:14" ht="15.75">
      <c r="B10" s="287" t="s">
        <v>118</v>
      </c>
      <c r="C10" s="288"/>
      <c r="D10" s="89">
        <f>SUM(D5:D9)</f>
        <v>20</v>
      </c>
      <c r="E10" s="90">
        <f>SUM(E5:E9)</f>
        <v>125</v>
      </c>
      <c r="M10" s="91" t="s">
        <v>119</v>
      </c>
      <c r="N10" s="91">
        <f>COUNTIF(修正资料!$P$12:$P$515,M10&amp;"*")</f>
        <v>0</v>
      </c>
    </row>
    <row r="11" spans="2:14">
      <c r="M11" s="92"/>
      <c r="N11" s="92"/>
    </row>
    <row r="12" spans="2:14">
      <c r="M12" s="92"/>
      <c r="N12" s="92"/>
    </row>
    <row r="13" spans="2:14">
      <c r="M13" s="92"/>
      <c r="N13" s="92"/>
    </row>
    <row r="14" spans="2:14">
      <c r="M14" s="92"/>
      <c r="N14" s="92"/>
    </row>
    <row r="24" spans="2:2" ht="15.75">
      <c r="B24" s="11"/>
    </row>
  </sheetData>
  <mergeCells count="1">
    <mergeCell ref="B10:C10"/>
  </mergeCells>
  <phoneticPr fontId="117" type="noConversion"/>
  <pageMargins left="0.7" right="0.7" top="0.75" bottom="0.75" header="0.3" footer="0.3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7"/>
  <sheetViews>
    <sheetView showGridLines="0" topLeftCell="A13" workbookViewId="0">
      <selection activeCell="U25" sqref="U25"/>
    </sheetView>
  </sheetViews>
  <sheetFormatPr defaultColWidth="9" defaultRowHeight="15.75"/>
  <cols>
    <col min="1" max="1" width="9.875" style="9" customWidth="1"/>
    <col min="2" max="2" width="9" style="9"/>
    <col min="3" max="3" width="17.625" style="9" customWidth="1"/>
    <col min="4" max="5" width="6.75" style="9" customWidth="1"/>
    <col min="6" max="9" width="9" style="9"/>
    <col min="10" max="10" width="9" style="9" customWidth="1"/>
    <col min="11" max="16" width="9" style="9"/>
    <col min="17" max="17" width="20" style="9" customWidth="1"/>
    <col min="18" max="16384" width="9" style="9"/>
  </cols>
  <sheetData>
    <row r="1" spans="1:17" ht="21">
      <c r="B1" s="10" t="s">
        <v>120</v>
      </c>
    </row>
    <row r="2" spans="1:17" ht="24.95" customHeight="1">
      <c r="H2" s="289"/>
      <c r="I2" s="289"/>
    </row>
    <row r="3" spans="1:17" ht="24.95" customHeight="1">
      <c r="H3" s="11"/>
      <c r="I3" s="11"/>
      <c r="L3" s="290" t="s">
        <v>121</v>
      </c>
      <c r="M3" s="291"/>
      <c r="N3" s="292"/>
    </row>
    <row r="4" spans="1:17" ht="24.95" customHeight="1">
      <c r="B4" s="12"/>
      <c r="C4" s="13" t="s">
        <v>122</v>
      </c>
      <c r="D4" s="14" t="s">
        <v>123</v>
      </c>
      <c r="E4" s="15" t="s">
        <v>124</v>
      </c>
      <c r="H4" s="11"/>
      <c r="I4" s="11"/>
      <c r="L4" s="61" t="s">
        <v>51</v>
      </c>
      <c r="M4" s="61" t="s">
        <v>52</v>
      </c>
      <c r="N4" s="61" t="s">
        <v>125</v>
      </c>
    </row>
    <row r="5" spans="1:17" ht="24.95" customHeight="1">
      <c r="B5" s="297" t="s">
        <v>126</v>
      </c>
      <c r="C5" s="16" t="s">
        <v>127</v>
      </c>
      <c r="D5" s="17" t="s">
        <v>128</v>
      </c>
      <c r="E5" s="18">
        <v>1.2</v>
      </c>
      <c r="H5" s="11"/>
      <c r="I5" s="11"/>
      <c r="L5" s="19" t="s">
        <v>58</v>
      </c>
      <c r="M5" s="19"/>
      <c r="N5" s="19"/>
    </row>
    <row r="6" spans="1:17" ht="24.95" customHeight="1">
      <c r="B6" s="298"/>
      <c r="C6" s="19" t="s">
        <v>129</v>
      </c>
      <c r="D6" s="20" t="s">
        <v>2</v>
      </c>
      <c r="E6" s="21">
        <v>1</v>
      </c>
      <c r="H6" s="11"/>
      <c r="I6" s="11"/>
      <c r="L6" s="19"/>
      <c r="M6" s="19" t="s">
        <v>58</v>
      </c>
      <c r="N6" s="19"/>
    </row>
    <row r="7" spans="1:17" ht="24.95" customHeight="1">
      <c r="B7" s="298"/>
      <c r="C7" s="19" t="s">
        <v>130</v>
      </c>
      <c r="D7" s="20" t="s">
        <v>106</v>
      </c>
      <c r="E7" s="21">
        <v>0.8</v>
      </c>
      <c r="H7" s="11"/>
      <c r="I7" s="11"/>
      <c r="L7" s="19"/>
      <c r="M7" s="19"/>
      <c r="N7" s="19" t="s">
        <v>58</v>
      </c>
    </row>
    <row r="8" spans="1:17" ht="24.95" customHeight="1">
      <c r="B8" s="299"/>
      <c r="C8" s="22" t="s">
        <v>131</v>
      </c>
      <c r="D8" s="23" t="s">
        <v>109</v>
      </c>
      <c r="E8" s="24">
        <v>0.6</v>
      </c>
      <c r="H8" s="11"/>
      <c r="I8" s="11"/>
      <c r="L8" s="62"/>
      <c r="M8" s="62"/>
      <c r="N8" s="63"/>
    </row>
    <row r="9" spans="1:17" ht="24.95" customHeight="1"/>
    <row r="10" spans="1:17" ht="24.95" customHeight="1">
      <c r="A10" s="25"/>
      <c r="B10" s="26" t="s">
        <v>132</v>
      </c>
      <c r="C10" s="27" t="s">
        <v>133</v>
      </c>
      <c r="D10" s="28" t="s">
        <v>123</v>
      </c>
      <c r="E10" s="27" t="s">
        <v>124</v>
      </c>
      <c r="F10" s="29" t="s">
        <v>134</v>
      </c>
      <c r="G10" s="293" t="s">
        <v>135</v>
      </c>
      <c r="H10" s="294"/>
      <c r="I10" s="294"/>
      <c r="J10" s="295"/>
      <c r="K10" s="293" t="s">
        <v>136</v>
      </c>
      <c r="L10" s="294"/>
      <c r="M10" s="294"/>
      <c r="N10" s="296"/>
      <c r="Q10" s="79" t="s">
        <v>103</v>
      </c>
    </row>
    <row r="11" spans="1:17" ht="24.95" customHeight="1">
      <c r="B11" s="30" t="s">
        <v>2</v>
      </c>
      <c r="C11" s="31" t="s">
        <v>137</v>
      </c>
      <c r="D11" s="28" t="s">
        <v>138</v>
      </c>
      <c r="E11" s="32">
        <v>4</v>
      </c>
      <c r="F11" s="33" t="s">
        <v>26</v>
      </c>
      <c r="G11" s="34" t="s">
        <v>139</v>
      </c>
      <c r="H11" s="34"/>
      <c r="I11" s="34"/>
      <c r="J11" s="34"/>
      <c r="K11" s="64"/>
      <c r="L11" s="65"/>
      <c r="M11" s="65"/>
      <c r="N11" s="66"/>
      <c r="Q11" s="79" t="s">
        <v>105</v>
      </c>
    </row>
    <row r="12" spans="1:17" ht="24.95" customHeight="1">
      <c r="B12" s="35"/>
      <c r="C12" s="36"/>
      <c r="D12" s="37" t="s">
        <v>140</v>
      </c>
      <c r="E12" s="38">
        <v>5</v>
      </c>
      <c r="F12" s="39" t="s">
        <v>26</v>
      </c>
      <c r="G12" s="40" t="s">
        <v>141</v>
      </c>
      <c r="H12" s="40"/>
      <c r="I12" s="40"/>
      <c r="J12" s="40"/>
      <c r="K12" s="67"/>
      <c r="L12" s="68"/>
      <c r="M12" s="68"/>
      <c r="N12" s="69"/>
      <c r="Q12" s="79" t="s">
        <v>108</v>
      </c>
    </row>
    <row r="13" spans="1:17" ht="24.95" customHeight="1">
      <c r="B13" s="35"/>
      <c r="C13" s="36"/>
      <c r="D13" s="37" t="s">
        <v>142</v>
      </c>
      <c r="E13" s="38">
        <v>5</v>
      </c>
      <c r="F13" s="39" t="s">
        <v>26</v>
      </c>
      <c r="G13" s="40" t="s">
        <v>143</v>
      </c>
      <c r="H13" s="40"/>
      <c r="I13" s="40"/>
      <c r="J13" s="40"/>
      <c r="K13" s="67"/>
      <c r="L13" s="68"/>
      <c r="M13" s="68"/>
      <c r="N13" s="69"/>
      <c r="Q13" s="79" t="s">
        <v>111</v>
      </c>
    </row>
    <row r="14" spans="1:17" ht="24.95" customHeight="1">
      <c r="B14" s="35"/>
      <c r="C14" s="36"/>
      <c r="D14" s="37" t="s">
        <v>144</v>
      </c>
      <c r="E14" s="38">
        <v>5</v>
      </c>
      <c r="F14" s="39" t="s">
        <v>26</v>
      </c>
      <c r="G14" s="40" t="s">
        <v>145</v>
      </c>
      <c r="H14" s="40"/>
      <c r="I14" s="40"/>
      <c r="J14" s="40"/>
      <c r="K14" s="67"/>
      <c r="L14" s="68"/>
      <c r="M14" s="68"/>
      <c r="N14" s="69"/>
      <c r="Q14" s="79" t="s">
        <v>114</v>
      </c>
    </row>
    <row r="15" spans="1:17" ht="24.95" customHeight="1">
      <c r="B15" s="35"/>
      <c r="C15" s="36"/>
      <c r="D15" s="37" t="s">
        <v>146</v>
      </c>
      <c r="E15" s="38">
        <v>5</v>
      </c>
      <c r="F15" s="41"/>
      <c r="G15" s="40" t="s">
        <v>147</v>
      </c>
      <c r="H15" s="40"/>
      <c r="I15" s="40"/>
      <c r="J15" s="40"/>
      <c r="K15" s="67"/>
      <c r="L15" s="68"/>
      <c r="M15" s="68"/>
      <c r="N15" s="69"/>
      <c r="Q15" s="79" t="s">
        <v>117</v>
      </c>
    </row>
    <row r="16" spans="1:17" ht="24.95" customHeight="1">
      <c r="B16" s="42" t="s">
        <v>106</v>
      </c>
      <c r="C16" s="43" t="s">
        <v>148</v>
      </c>
      <c r="D16" s="44" t="s">
        <v>149</v>
      </c>
      <c r="E16" s="45">
        <v>5</v>
      </c>
      <c r="F16" s="46" t="s">
        <v>150</v>
      </c>
      <c r="G16" s="47" t="s">
        <v>151</v>
      </c>
      <c r="H16" s="47"/>
      <c r="I16" s="47"/>
      <c r="J16" s="47"/>
      <c r="K16" s="70"/>
      <c r="L16" s="71"/>
      <c r="M16" s="71"/>
      <c r="N16" s="72"/>
      <c r="Q16" s="79" t="s">
        <v>119</v>
      </c>
    </row>
    <row r="17" spans="2:17" ht="24.95" customHeight="1">
      <c r="B17" s="35"/>
      <c r="C17" s="36"/>
      <c r="D17" s="37" t="s">
        <v>152</v>
      </c>
      <c r="E17" s="38">
        <v>5</v>
      </c>
      <c r="F17" s="39" t="s">
        <v>150</v>
      </c>
      <c r="G17" s="40" t="s">
        <v>153</v>
      </c>
      <c r="H17" s="40"/>
      <c r="I17" s="40"/>
      <c r="J17" s="40"/>
      <c r="K17" s="67"/>
      <c r="L17" s="68"/>
      <c r="M17" s="68"/>
      <c r="N17" s="69"/>
      <c r="Q17" s="80"/>
    </row>
    <row r="18" spans="2:17" ht="24.95" customHeight="1">
      <c r="B18" s="35"/>
      <c r="C18" s="36"/>
      <c r="D18" s="37" t="s">
        <v>154</v>
      </c>
      <c r="E18" s="38">
        <v>5</v>
      </c>
      <c r="F18" s="39" t="s">
        <v>150</v>
      </c>
      <c r="G18" s="40" t="s">
        <v>155</v>
      </c>
      <c r="H18" s="40"/>
      <c r="I18" s="40"/>
      <c r="J18" s="40"/>
      <c r="K18" s="67"/>
      <c r="L18" s="68"/>
      <c r="M18" s="68"/>
      <c r="N18" s="69"/>
      <c r="Q18" s="80"/>
    </row>
    <row r="19" spans="2:17" ht="24.95" customHeight="1">
      <c r="B19" s="35"/>
      <c r="C19" s="36"/>
      <c r="D19" s="37" t="s">
        <v>156</v>
      </c>
      <c r="E19" s="38">
        <v>5</v>
      </c>
      <c r="F19" s="39" t="s">
        <v>150</v>
      </c>
      <c r="G19" s="40" t="s">
        <v>157</v>
      </c>
      <c r="H19" s="40"/>
      <c r="I19" s="40"/>
      <c r="J19" s="40"/>
      <c r="K19" s="67"/>
      <c r="L19" s="68"/>
      <c r="M19" s="68"/>
      <c r="N19" s="69"/>
      <c r="Q19" s="80"/>
    </row>
    <row r="20" spans="2:17" ht="24.95" customHeight="1">
      <c r="B20" s="48"/>
      <c r="C20" s="49"/>
      <c r="D20" s="50" t="s">
        <v>158</v>
      </c>
      <c r="E20" s="51">
        <v>5</v>
      </c>
      <c r="F20" s="41"/>
      <c r="G20" s="52" t="s">
        <v>159</v>
      </c>
      <c r="H20" s="53"/>
      <c r="I20" s="53"/>
      <c r="J20" s="53"/>
      <c r="K20" s="73"/>
      <c r="L20" s="74"/>
      <c r="M20" s="74"/>
      <c r="N20" s="75"/>
      <c r="Q20" s="80"/>
    </row>
    <row r="21" spans="2:17" ht="24.95" customHeight="1">
      <c r="B21" s="35" t="s">
        <v>109</v>
      </c>
      <c r="C21" s="36" t="s">
        <v>160</v>
      </c>
      <c r="D21" s="37" t="s">
        <v>54</v>
      </c>
      <c r="E21" s="38">
        <v>5</v>
      </c>
      <c r="F21" s="46"/>
      <c r="G21" s="40" t="s">
        <v>161</v>
      </c>
      <c r="H21" s="40"/>
      <c r="I21" s="40"/>
      <c r="J21" s="40"/>
      <c r="K21" s="70"/>
      <c r="L21" s="71"/>
      <c r="M21" s="71"/>
      <c r="N21" s="72"/>
    </row>
    <row r="22" spans="2:17" ht="24.95" customHeight="1">
      <c r="B22" s="35"/>
      <c r="C22" s="36"/>
      <c r="D22" s="37" t="s">
        <v>162</v>
      </c>
      <c r="E22" s="38">
        <v>5</v>
      </c>
      <c r="F22" s="39"/>
      <c r="G22" s="40" t="s">
        <v>163</v>
      </c>
      <c r="H22" s="40"/>
      <c r="I22" s="40"/>
      <c r="J22" s="40"/>
      <c r="K22" s="67"/>
      <c r="L22" s="68"/>
      <c r="M22" s="68"/>
      <c r="N22" s="69"/>
    </row>
    <row r="23" spans="2:17" ht="24.95" customHeight="1">
      <c r="B23" s="35"/>
      <c r="C23" s="36"/>
      <c r="D23" s="37" t="s">
        <v>164</v>
      </c>
      <c r="E23" s="38">
        <v>5</v>
      </c>
      <c r="F23" s="39"/>
      <c r="G23" s="40" t="s">
        <v>165</v>
      </c>
      <c r="H23" s="40"/>
      <c r="I23" s="40"/>
      <c r="J23" s="40"/>
      <c r="K23" s="67"/>
      <c r="L23" s="68"/>
      <c r="M23" s="68"/>
      <c r="N23" s="69"/>
    </row>
    <row r="24" spans="2:17" ht="24.95" customHeight="1">
      <c r="B24" s="35"/>
      <c r="C24" s="36"/>
      <c r="D24" s="37" t="s">
        <v>59</v>
      </c>
      <c r="E24" s="38">
        <v>5</v>
      </c>
      <c r="F24" s="39"/>
      <c r="G24" s="40" t="s">
        <v>166</v>
      </c>
      <c r="H24" s="40"/>
      <c r="I24" s="40"/>
      <c r="J24" s="40"/>
      <c r="K24" s="67"/>
      <c r="L24" s="68"/>
      <c r="M24" s="68"/>
      <c r="N24" s="69"/>
    </row>
    <row r="25" spans="2:17" ht="24.95" customHeight="1">
      <c r="B25" s="35"/>
      <c r="C25" s="36"/>
      <c r="D25" s="37" t="s">
        <v>167</v>
      </c>
      <c r="E25" s="38">
        <v>8</v>
      </c>
      <c r="F25" s="39"/>
      <c r="G25" s="40" t="s">
        <v>168</v>
      </c>
      <c r="H25" s="40"/>
      <c r="I25" s="40"/>
      <c r="J25" s="40"/>
      <c r="K25" s="67"/>
      <c r="L25" s="68"/>
      <c r="M25" s="68"/>
      <c r="N25" s="69"/>
    </row>
    <row r="26" spans="2:17" ht="24.95" customHeight="1">
      <c r="B26" s="35"/>
      <c r="C26" s="36"/>
      <c r="D26" s="37" t="s">
        <v>169</v>
      </c>
      <c r="E26" s="38">
        <v>4</v>
      </c>
      <c r="F26" s="39"/>
      <c r="G26" s="40" t="s">
        <v>170</v>
      </c>
      <c r="H26" s="40"/>
      <c r="I26" s="40"/>
      <c r="J26" s="40"/>
      <c r="K26" s="67"/>
      <c r="L26" s="68"/>
      <c r="M26" s="68"/>
      <c r="N26" s="69"/>
    </row>
    <row r="27" spans="2:17" ht="24.95" customHeight="1">
      <c r="B27" s="35"/>
      <c r="C27" s="36"/>
      <c r="D27" s="37" t="s">
        <v>171</v>
      </c>
      <c r="E27" s="38">
        <v>8</v>
      </c>
      <c r="F27" s="39"/>
      <c r="G27" s="40" t="s">
        <v>172</v>
      </c>
      <c r="H27" s="40"/>
      <c r="I27" s="40"/>
      <c r="J27" s="40"/>
      <c r="K27" s="67"/>
      <c r="L27" s="68"/>
      <c r="M27" s="68"/>
      <c r="N27" s="69"/>
    </row>
    <row r="28" spans="2:17" ht="24.95" customHeight="1">
      <c r="B28" s="35"/>
      <c r="C28" s="36"/>
      <c r="D28" s="37" t="s">
        <v>173</v>
      </c>
      <c r="E28" s="38">
        <v>5</v>
      </c>
      <c r="F28" s="39"/>
      <c r="G28" s="40" t="s">
        <v>174</v>
      </c>
      <c r="H28" s="40"/>
      <c r="I28" s="40"/>
      <c r="J28" s="40"/>
      <c r="K28" s="67"/>
      <c r="L28" s="68"/>
      <c r="M28" s="68"/>
      <c r="N28" s="69"/>
    </row>
    <row r="29" spans="2:17" ht="24.95" customHeight="1">
      <c r="B29" s="35"/>
      <c r="C29" s="36"/>
      <c r="D29" s="37" t="s">
        <v>62</v>
      </c>
      <c r="E29" s="38">
        <v>5</v>
      </c>
      <c r="F29" s="39"/>
      <c r="G29" s="54" t="s">
        <v>159</v>
      </c>
      <c r="H29" s="40"/>
      <c r="I29" s="40"/>
      <c r="J29" s="40"/>
      <c r="K29" s="67"/>
      <c r="L29" s="68"/>
      <c r="M29" s="68"/>
      <c r="N29" s="69"/>
    </row>
    <row r="30" spans="2:17" ht="24.95" customHeight="1">
      <c r="B30" s="42" t="s">
        <v>112</v>
      </c>
      <c r="C30" s="43" t="s">
        <v>113</v>
      </c>
      <c r="D30" s="44" t="s">
        <v>175</v>
      </c>
      <c r="E30" s="45">
        <v>10</v>
      </c>
      <c r="F30" s="46"/>
      <c r="G30" s="47" t="s">
        <v>176</v>
      </c>
      <c r="H30" s="47"/>
      <c r="I30" s="47"/>
      <c r="J30" s="47"/>
      <c r="K30" s="70"/>
      <c r="L30" s="71"/>
      <c r="M30" s="71"/>
      <c r="N30" s="72"/>
    </row>
    <row r="31" spans="2:17" ht="24.95" customHeight="1">
      <c r="B31" s="35"/>
      <c r="C31" s="36"/>
      <c r="D31" s="37" t="s">
        <v>177</v>
      </c>
      <c r="E31" s="38">
        <v>5</v>
      </c>
      <c r="F31" s="39"/>
      <c r="G31" s="40" t="s">
        <v>178</v>
      </c>
      <c r="H31" s="40"/>
      <c r="I31" s="40"/>
      <c r="J31" s="40"/>
      <c r="K31" s="67"/>
      <c r="L31" s="68"/>
      <c r="M31" s="68"/>
      <c r="N31" s="69"/>
    </row>
    <row r="32" spans="2:17" ht="24.95" customHeight="1">
      <c r="B32" s="35"/>
      <c r="C32" s="36"/>
      <c r="D32" s="37" t="s">
        <v>179</v>
      </c>
      <c r="E32" s="38">
        <v>10</v>
      </c>
      <c r="F32" s="39"/>
      <c r="G32" s="40" t="s">
        <v>180</v>
      </c>
      <c r="H32" s="40"/>
      <c r="I32" s="40"/>
      <c r="J32" s="40"/>
      <c r="K32" s="67"/>
      <c r="L32" s="68"/>
      <c r="M32" s="68"/>
      <c r="N32" s="69"/>
    </row>
    <row r="33" spans="2:14" ht="24.95" customHeight="1">
      <c r="B33" s="35"/>
      <c r="C33" s="36"/>
      <c r="D33" s="37" t="s">
        <v>181</v>
      </c>
      <c r="E33" s="38">
        <v>6</v>
      </c>
      <c r="F33" s="39"/>
      <c r="G33" s="40" t="s">
        <v>182</v>
      </c>
      <c r="H33" s="40"/>
      <c r="I33" s="40"/>
      <c r="J33" s="40"/>
      <c r="K33" s="67"/>
      <c r="L33" s="68"/>
      <c r="M33" s="68"/>
      <c r="N33" s="69"/>
    </row>
    <row r="34" spans="2:14" ht="24.95" customHeight="1">
      <c r="B34" s="35"/>
      <c r="C34" s="36"/>
      <c r="D34" s="37" t="s">
        <v>183</v>
      </c>
      <c r="E34" s="38">
        <v>3</v>
      </c>
      <c r="F34" s="39"/>
      <c r="G34" s="40" t="s">
        <v>184</v>
      </c>
      <c r="H34" s="40"/>
      <c r="I34" s="40"/>
      <c r="J34" s="40"/>
      <c r="K34" s="67"/>
      <c r="L34" s="68"/>
      <c r="M34" s="68"/>
      <c r="N34" s="69"/>
    </row>
    <row r="35" spans="2:14" ht="24.95" customHeight="1">
      <c r="B35" s="48"/>
      <c r="C35" s="49"/>
      <c r="D35" s="50" t="s">
        <v>185</v>
      </c>
      <c r="E35" s="51">
        <v>5</v>
      </c>
      <c r="F35" s="41"/>
      <c r="G35" s="52" t="s">
        <v>159</v>
      </c>
      <c r="H35" s="53"/>
      <c r="I35" s="53"/>
      <c r="J35" s="53"/>
      <c r="K35" s="73"/>
      <c r="L35" s="74"/>
      <c r="M35" s="74"/>
      <c r="N35" s="75"/>
    </row>
    <row r="36" spans="2:14" ht="24.95" customHeight="1">
      <c r="B36" s="55" t="s">
        <v>115</v>
      </c>
      <c r="C36" s="300" t="s">
        <v>186</v>
      </c>
      <c r="D36" s="37" t="s">
        <v>81</v>
      </c>
      <c r="E36" s="38">
        <v>10</v>
      </c>
      <c r="F36" s="39"/>
      <c r="G36" s="40" t="s">
        <v>187</v>
      </c>
      <c r="H36" s="40"/>
      <c r="I36" s="40"/>
      <c r="J36" s="40"/>
      <c r="K36" s="67"/>
      <c r="L36" s="68"/>
      <c r="M36" s="68"/>
      <c r="N36" s="69"/>
    </row>
    <row r="37" spans="2:14" ht="24.95" customHeight="1">
      <c r="B37" s="56"/>
      <c r="C37" s="301"/>
      <c r="D37" s="57" t="s">
        <v>188</v>
      </c>
      <c r="E37" s="58">
        <v>5</v>
      </c>
      <c r="F37" s="59"/>
      <c r="G37" s="60" t="s">
        <v>189</v>
      </c>
      <c r="H37" s="60"/>
      <c r="I37" s="60"/>
      <c r="J37" s="60"/>
      <c r="K37" s="76"/>
      <c r="L37" s="77"/>
      <c r="M37" s="77"/>
      <c r="N37" s="78"/>
    </row>
  </sheetData>
  <mergeCells count="6">
    <mergeCell ref="C36:C37"/>
    <mergeCell ref="H2:I2"/>
    <mergeCell ref="L3:N3"/>
    <mergeCell ref="G10:J10"/>
    <mergeCell ref="K10:N10"/>
    <mergeCell ref="B5:B8"/>
  </mergeCells>
  <phoneticPr fontId="117" type="noConversion"/>
  <pageMargins left="0.7" right="0.7" top="0.75" bottom="0.75" header="0.3" footer="0.3"/>
  <pageSetup paperSize="9"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"/>
  <sheetViews>
    <sheetView showGridLines="0" topLeftCell="A16" zoomScale="70" zoomScaleNormal="70" workbookViewId="0">
      <selection activeCell="K14" sqref="K14"/>
    </sheetView>
  </sheetViews>
  <sheetFormatPr defaultColWidth="9" defaultRowHeight="13.5"/>
  <sheetData>
    <row r="1" spans="2:2" ht="15.75">
      <c r="B1" s="8" t="s">
        <v>190</v>
      </c>
    </row>
  </sheetData>
  <phoneticPr fontId="117" type="noConversion"/>
  <pageMargins left="0.7" right="0.7" top="0.75" bottom="0.75" header="0.3" footer="0.3"/>
  <pageSetup paperSize="9" orientation="portrait"/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3:L18"/>
  <sheetViews>
    <sheetView zoomScale="130" zoomScaleNormal="130" workbookViewId="0">
      <selection activeCell="K14" sqref="K14"/>
    </sheetView>
  </sheetViews>
  <sheetFormatPr defaultColWidth="9" defaultRowHeight="13.5"/>
  <sheetData>
    <row r="3" spans="1:12">
      <c r="B3" s="302" t="s">
        <v>191</v>
      </c>
      <c r="C3" s="302"/>
      <c r="D3" s="302"/>
      <c r="E3" s="302"/>
      <c r="F3" s="302"/>
      <c r="G3" s="1"/>
      <c r="H3" s="302" t="s">
        <v>192</v>
      </c>
      <c r="I3" s="302"/>
      <c r="J3" s="302"/>
      <c r="K3" s="302"/>
      <c r="L3" s="302"/>
    </row>
    <row r="4" spans="1:12">
      <c r="A4" s="2" t="s">
        <v>193</v>
      </c>
      <c r="B4" s="2" t="s">
        <v>194</v>
      </c>
      <c r="C4" s="3" t="s">
        <v>195</v>
      </c>
      <c r="D4" s="3" t="s">
        <v>196</v>
      </c>
      <c r="E4" s="2" t="s">
        <v>197</v>
      </c>
      <c r="F4" s="2" t="s">
        <v>198</v>
      </c>
      <c r="G4" s="3" t="s">
        <v>199</v>
      </c>
      <c r="H4" s="2" t="s">
        <v>200</v>
      </c>
      <c r="I4" s="3" t="s">
        <v>201</v>
      </c>
      <c r="J4" s="3" t="s">
        <v>202</v>
      </c>
      <c r="K4" s="3" t="s">
        <v>196</v>
      </c>
      <c r="L4" s="3" t="s">
        <v>203</v>
      </c>
    </row>
    <row r="5" spans="1:12">
      <c r="A5" s="4"/>
      <c r="B5" s="5"/>
      <c r="C5" s="2"/>
      <c r="D5" s="2"/>
      <c r="E5" s="2"/>
      <c r="F5" s="6" t="e">
        <f>+E5/D5</f>
        <v>#DIV/0!</v>
      </c>
      <c r="G5" s="2"/>
      <c r="H5" s="2"/>
      <c r="I5" s="2"/>
      <c r="J5" s="7" t="e">
        <f>+H5/F5</f>
        <v>#DIV/0!</v>
      </c>
      <c r="K5" s="2"/>
      <c r="L5" s="2" t="e">
        <f>+I5/K5</f>
        <v>#DIV/0!</v>
      </c>
    </row>
    <row r="6" spans="1:12">
      <c r="A6" s="4"/>
      <c r="B6" s="5"/>
      <c r="C6" s="2"/>
      <c r="D6" s="2"/>
      <c r="E6" s="2"/>
      <c r="F6" s="6" t="e">
        <f t="shared" ref="F6" si="0">+E6/D6</f>
        <v>#DIV/0!</v>
      </c>
      <c r="G6" s="2"/>
      <c r="H6" s="2"/>
      <c r="I6" s="2"/>
      <c r="J6" s="7" t="e">
        <f>+H6/F6</f>
        <v>#DIV/0!</v>
      </c>
      <c r="K6" s="2"/>
      <c r="L6" s="2" t="e">
        <f t="shared" ref="L6" si="1">+I6/K6</f>
        <v>#DIV/0!</v>
      </c>
    </row>
    <row r="9" spans="1:12">
      <c r="B9" s="302" t="s">
        <v>191</v>
      </c>
      <c r="C9" s="302"/>
      <c r="D9" s="302"/>
      <c r="E9" s="302"/>
      <c r="F9" s="302"/>
      <c r="G9" s="1"/>
      <c r="H9" s="302" t="s">
        <v>192</v>
      </c>
      <c r="I9" s="302"/>
      <c r="J9" s="302"/>
      <c r="K9" s="302"/>
      <c r="L9" s="302"/>
    </row>
    <row r="10" spans="1:12">
      <c r="A10" s="2" t="s">
        <v>193</v>
      </c>
      <c r="B10" s="2" t="s">
        <v>194</v>
      </c>
      <c r="C10" s="3" t="s">
        <v>195</v>
      </c>
      <c r="D10" s="3" t="s">
        <v>196</v>
      </c>
      <c r="E10" s="2" t="s">
        <v>197</v>
      </c>
      <c r="F10" s="2" t="s">
        <v>198</v>
      </c>
      <c r="G10" s="3" t="s">
        <v>199</v>
      </c>
      <c r="H10" s="2" t="s">
        <v>204</v>
      </c>
      <c r="I10" s="3" t="s">
        <v>201</v>
      </c>
      <c r="J10" s="3" t="s">
        <v>202</v>
      </c>
      <c r="K10" s="3" t="s">
        <v>205</v>
      </c>
      <c r="L10" s="3" t="s">
        <v>203</v>
      </c>
    </row>
    <row r="11" spans="1:12">
      <c r="A11" s="4"/>
      <c r="B11" s="5"/>
      <c r="C11" s="2"/>
      <c r="D11" s="2"/>
      <c r="E11" s="2"/>
      <c r="F11" s="6" t="e">
        <f>+E11/D11</f>
        <v>#DIV/0!</v>
      </c>
      <c r="G11" s="2"/>
      <c r="H11" s="2"/>
      <c r="I11" s="2"/>
      <c r="J11" s="7" t="e">
        <f>+H11/F11</f>
        <v>#DIV/0!</v>
      </c>
      <c r="K11" s="2"/>
      <c r="L11" s="2" t="e">
        <f>+I11/K11</f>
        <v>#DIV/0!</v>
      </c>
    </row>
    <row r="12" spans="1:12">
      <c r="A12" s="4"/>
      <c r="B12" s="5"/>
      <c r="C12" s="2"/>
      <c r="D12" s="2"/>
      <c r="E12" s="2"/>
      <c r="F12" s="6" t="e">
        <f t="shared" ref="F12" si="2">+E12/D12</f>
        <v>#DIV/0!</v>
      </c>
      <c r="G12" s="2"/>
      <c r="H12" s="2"/>
      <c r="I12" s="2"/>
      <c r="J12" s="7" t="e">
        <f>+H12/F12</f>
        <v>#DIV/0!</v>
      </c>
      <c r="K12" s="2"/>
      <c r="L12" s="2" t="e">
        <f t="shared" ref="L12" si="3">+I12/K12</f>
        <v>#DIV/0!</v>
      </c>
    </row>
    <row r="15" spans="1:12">
      <c r="B15" s="302" t="s">
        <v>191</v>
      </c>
      <c r="C15" s="302"/>
      <c r="D15" s="302"/>
      <c r="E15" s="302"/>
      <c r="F15" s="302"/>
      <c r="G15" s="1"/>
      <c r="H15" s="302" t="s">
        <v>192</v>
      </c>
      <c r="I15" s="302"/>
      <c r="J15" s="302"/>
      <c r="K15" s="302"/>
      <c r="L15" s="302"/>
    </row>
    <row r="16" spans="1:12">
      <c r="A16" s="2" t="s">
        <v>193</v>
      </c>
      <c r="B16" s="2" t="s">
        <v>194</v>
      </c>
      <c r="C16" s="3" t="s">
        <v>195</v>
      </c>
      <c r="D16" s="3" t="s">
        <v>196</v>
      </c>
      <c r="E16" s="2" t="s">
        <v>197</v>
      </c>
      <c r="F16" s="2" t="s">
        <v>198</v>
      </c>
      <c r="G16" s="3" t="s">
        <v>199</v>
      </c>
      <c r="H16" s="2" t="s">
        <v>204</v>
      </c>
      <c r="I16" s="3" t="s">
        <v>201</v>
      </c>
      <c r="J16" s="3" t="s">
        <v>202</v>
      </c>
      <c r="K16" s="3" t="s">
        <v>205</v>
      </c>
      <c r="L16" s="3" t="s">
        <v>203</v>
      </c>
    </row>
    <row r="17" spans="1:12">
      <c r="A17" s="4"/>
      <c r="B17" s="5"/>
      <c r="C17" s="2"/>
      <c r="D17" s="2"/>
      <c r="E17" s="2"/>
      <c r="F17" s="6" t="e">
        <f>+E17/D17</f>
        <v>#DIV/0!</v>
      </c>
      <c r="G17" s="2"/>
      <c r="H17" s="2"/>
      <c r="I17" s="2"/>
      <c r="J17" s="7" t="e">
        <f>+H17/F17</f>
        <v>#DIV/0!</v>
      </c>
      <c r="K17" s="2"/>
      <c r="L17" s="2" t="e">
        <f>+I17/K17</f>
        <v>#DIV/0!</v>
      </c>
    </row>
    <row r="18" spans="1:12">
      <c r="A18" s="4"/>
      <c r="B18" s="5"/>
      <c r="C18" s="2"/>
      <c r="D18" s="2"/>
      <c r="E18" s="2"/>
      <c r="F18" s="6" t="e">
        <f t="shared" ref="F18" si="4">+E18/D18</f>
        <v>#DIV/0!</v>
      </c>
      <c r="G18" s="2"/>
      <c r="H18" s="2"/>
      <c r="I18" s="2"/>
      <c r="J18" s="7" t="e">
        <f>+H18/F18</f>
        <v>#DIV/0!</v>
      </c>
      <c r="K18" s="2"/>
      <c r="L18" s="2" t="e">
        <f t="shared" ref="L18" si="5">+I18/K18</f>
        <v>#DIV/0!</v>
      </c>
    </row>
  </sheetData>
  <mergeCells count="6">
    <mergeCell ref="B3:F3"/>
    <mergeCell ref="H3:L3"/>
    <mergeCell ref="B9:F9"/>
    <mergeCell ref="H9:L9"/>
    <mergeCell ref="B15:F15"/>
    <mergeCell ref="H15:L15"/>
  </mergeCells>
  <phoneticPr fontId="117" type="noConversion"/>
  <pageMargins left="0.7" right="0.7" top="0.75" bottom="0.75" header="0.3" footer="0.3"/>
  <pageSetup paperSize="9" orientation="portrait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5</vt:i4>
      </vt:variant>
      <vt:variant>
        <vt:lpstr>命名范围</vt:lpstr>
      </vt:variant>
      <vt:variant>
        <vt:i4>1</vt:i4>
      </vt:variant>
    </vt:vector>
  </HeadingPairs>
  <TitlesOfParts>
    <vt:vector size="6" baseType="lpstr">
      <vt:lpstr>修正资料</vt:lpstr>
      <vt:lpstr>统计表</vt:lpstr>
      <vt:lpstr>不良项目</vt:lpstr>
      <vt:lpstr>作成方法</vt:lpstr>
      <vt:lpstr>高精度尺寸</vt:lpstr>
      <vt:lpstr>修正资料!Print_Area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takeishi koji(竹石 浩二 ＴＨＴ （生製統）（生技）［型技］)</dc:creator>
  <cp:lastModifiedBy>微软用户</cp:lastModifiedBy>
  <cp:lastPrinted>2025-09-30T08:28:00Z</cp:lastPrinted>
  <dcterms:created xsi:type="dcterms:W3CDTF">2006-03-18T06:22:00Z</dcterms:created>
  <dcterms:modified xsi:type="dcterms:W3CDTF">2026-01-29T01:30:21Z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2052-12.1.0.19302</vt:lpwstr>
  </property>
  <property fmtid="{D5CDD505-2E9C-101B-9397-08002B2CF9AE}" pid="3" name="ICV">
    <vt:lpwstr>1D93049C7AEE4D2A80628B1413E09CA8_13</vt:lpwstr>
  </property>
</Properties>
</file>